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ЛИМА\объявление ЛС ИМН повтор\"/>
    </mc:Choice>
  </mc:AlternateContent>
  <bookViews>
    <workbookView xWindow="0" yWindow="0" windowWidth="24000" windowHeight="9675" activeTab="1"/>
  </bookViews>
  <sheets>
    <sheet name="к объявлению" sheetId="10" r:id="rId1"/>
    <sheet name="ТОО &quot;КФК Медсервис Плюс&quot;" sheetId="12" r:id="rId2"/>
    <sheet name="ТОО &quot;Import MT&quot;" sheetId="13" r:id="rId3"/>
    <sheet name="ИП &quot;Малика&quot;" sheetId="14" r:id="rId4"/>
    <sheet name="ТОО &quot;БО-НА&quot;" sheetId="15" r:id="rId5"/>
    <sheet name="ТОО &quot;MediPack&quot;" sheetId="11" r:id="rId6"/>
    <sheet name="ТОО АИМ Плюс" sheetId="16" r:id="rId7"/>
    <sheet name="Лист8" sheetId="18" r:id="rId8"/>
  </sheets>
  <definedNames>
    <definedName name="_xlnm._FilterDatabase" localSheetId="0" hidden="1">'к объявлению'!$A$15:$I$15</definedName>
  </definedNames>
  <calcPr calcId="152511"/>
</workbook>
</file>

<file path=xl/calcChain.xml><?xml version="1.0" encoding="utf-8"?>
<calcChain xmlns="http://schemas.openxmlformats.org/spreadsheetml/2006/main">
  <c r="H16" i="18" l="1"/>
  <c r="H15" i="18"/>
  <c r="H14" i="18"/>
  <c r="H13" i="18"/>
  <c r="H12" i="18"/>
  <c r="H11" i="18"/>
  <c r="H10" i="18"/>
  <c r="H9" i="18"/>
  <c r="H8" i="18"/>
  <c r="H7" i="18"/>
  <c r="H6" i="18"/>
  <c r="J10" i="16"/>
  <c r="J6" i="16"/>
  <c r="J7" i="16"/>
  <c r="J8" i="16"/>
  <c r="J9" i="16"/>
  <c r="H9" i="16"/>
  <c r="H8" i="16"/>
  <c r="H7" i="16"/>
  <c r="H6" i="16"/>
  <c r="H5" i="16"/>
  <c r="H5" i="15"/>
  <c r="H6" i="14"/>
  <c r="H5" i="11"/>
  <c r="H6" i="13"/>
  <c r="H5" i="12"/>
  <c r="AA35" i="10" l="1"/>
  <c r="Y47" i="10"/>
  <c r="Y43" i="10"/>
  <c r="W47" i="10"/>
  <c r="W45" i="10"/>
  <c r="U45" i="10"/>
  <c r="U47" i="10"/>
  <c r="U58" i="10"/>
  <c r="U43" i="10"/>
  <c r="S43" i="10"/>
  <c r="S45" i="10"/>
  <c r="S47" i="10"/>
  <c r="S58" i="10"/>
  <c r="Q41" i="10" l="1"/>
  <c r="O47" i="10"/>
  <c r="M43" i="10"/>
  <c r="M47" i="10"/>
  <c r="M49" i="10"/>
  <c r="M52" i="10"/>
  <c r="M54" i="10"/>
  <c r="M56" i="10"/>
  <c r="M58" i="10"/>
  <c r="K47" i="10"/>
  <c r="M64" i="10" l="1"/>
  <c r="H65" i="10" s="1"/>
  <c r="H37" i="10"/>
  <c r="H17" i="18" l="1"/>
  <c r="J5" i="16"/>
  <c r="J5" i="15"/>
  <c r="J6" i="15" s="1"/>
  <c r="J6" i="14"/>
  <c r="J7" i="14" s="1"/>
  <c r="J6" i="13"/>
  <c r="J7" i="13" s="1"/>
  <c r="J5" i="12"/>
  <c r="J6" i="12" s="1"/>
  <c r="J5" i="11"/>
  <c r="AM77" i="10"/>
  <c r="AM73" i="10"/>
  <c r="AQ63" i="10"/>
  <c r="AK63" i="10"/>
  <c r="AC63" i="10"/>
  <c r="U63" i="10"/>
  <c r="S63" i="10"/>
  <c r="Q63" i="10"/>
  <c r="O37" i="10"/>
  <c r="O35" i="10"/>
  <c r="M63" i="10"/>
  <c r="J6" i="11" l="1"/>
  <c r="Y63" i="10"/>
  <c r="AE63" i="10"/>
  <c r="AO63" i="10"/>
  <c r="AI63" i="10"/>
  <c r="AM63" i="10"/>
  <c r="W63" i="10"/>
  <c r="AA63" i="10"/>
  <c r="O63" i="10"/>
  <c r="AG63" i="10"/>
  <c r="H19" i="10"/>
  <c r="I19" i="10"/>
  <c r="H50" i="10"/>
  <c r="I50" i="10"/>
  <c r="H25" i="10"/>
  <c r="H43" i="10"/>
  <c r="I43" i="10"/>
  <c r="H45" i="10"/>
  <c r="I52" i="10"/>
  <c r="H60" i="10"/>
  <c r="H59" i="10"/>
  <c r="H58" i="10"/>
  <c r="H56" i="10"/>
  <c r="H54" i="10"/>
  <c r="H52" i="10"/>
  <c r="H49" i="10"/>
  <c r="H47" i="10"/>
  <c r="I60" i="10"/>
  <c r="I59" i="10"/>
  <c r="I58" i="10"/>
  <c r="I56" i="10"/>
  <c r="I54" i="10"/>
  <c r="I49" i="10"/>
  <c r="I47" i="10"/>
  <c r="I45" i="10"/>
  <c r="H41" i="10"/>
  <c r="I41" i="10"/>
  <c r="H39" i="10"/>
  <c r="I39" i="10"/>
  <c r="H35" i="10" l="1"/>
  <c r="H33" i="10"/>
  <c r="H31" i="10"/>
  <c r="H29" i="10"/>
  <c r="H27" i="10"/>
  <c r="I37" i="10"/>
  <c r="I35" i="10"/>
  <c r="I33" i="10"/>
  <c r="I31" i="10"/>
  <c r="I29" i="10"/>
  <c r="I27" i="10"/>
  <c r="I18" i="10"/>
  <c r="I21" i="10"/>
  <c r="I23" i="10"/>
  <c r="I25" i="10"/>
  <c r="I16" i="10"/>
  <c r="H18" i="10"/>
  <c r="H21" i="10"/>
  <c r="H23" i="10"/>
  <c r="H16" i="10"/>
  <c r="H62" i="10" l="1"/>
  <c r="H67" i="10" s="1"/>
  <c r="K63" i="10"/>
</calcChain>
</file>

<file path=xl/sharedStrings.xml><?xml version="1.0" encoding="utf-8"?>
<sst xmlns="http://schemas.openxmlformats.org/spreadsheetml/2006/main" count="400" uniqueCount="130">
  <si>
    <t>График поставки</t>
  </si>
  <si>
    <t>Международное непатентованное наименование или состав</t>
  </si>
  <si>
    <t>Количество
единиц 
измерения</t>
  </si>
  <si>
    <t>№
лота</t>
  </si>
  <si>
    <t>Сумма, тенге</t>
  </si>
  <si>
    <t>Сумма выделен
ная для закупок за единицу, тенге</t>
  </si>
  <si>
    <t xml:space="preserve">Характеристика </t>
  </si>
  <si>
    <t xml:space="preserve">Ед. изм. -
1 штука </t>
  </si>
  <si>
    <t>упаковка</t>
  </si>
  <si>
    <t>штук</t>
  </si>
  <si>
    <t>Главный врач</t>
  </si>
  <si>
    <t>Джексекова Р.К.</t>
  </si>
  <si>
    <t>И.о. зам. гл. врача по ЛР</t>
  </si>
  <si>
    <t>Омарова А.Э.</t>
  </si>
  <si>
    <t>И.о. гл. м/с</t>
  </si>
  <si>
    <t>Величкина О.Н.</t>
  </si>
  <si>
    <t>И.о. г. бух.</t>
  </si>
  <si>
    <t>Газизова Б.Д.</t>
  </si>
  <si>
    <t xml:space="preserve">Провизор </t>
  </si>
  <si>
    <t>Утегенова А.С.</t>
  </si>
  <si>
    <t xml:space="preserve"> в течение 3(трех) рабочих дней с даты получения Заявки Заказчика
</t>
  </si>
  <si>
    <t>Актовегин®</t>
  </si>
  <si>
    <t>Амбро®</t>
  </si>
  <si>
    <t>Торговое название</t>
  </si>
  <si>
    <t>Амброксол</t>
  </si>
  <si>
    <t>По 100 мл во флаконе из стекломассы. Флакон с дозировочной ложкой в пачке из картона. Флакон без вложения в пачку.Концентрация  15мг/5мл</t>
  </si>
  <si>
    <t>Адреналин-Здоровье</t>
  </si>
  <si>
    <t>Эпинефрин</t>
  </si>
  <si>
    <t>флакон</t>
  </si>
  <si>
    <t>Раствор для инъекций. По 2 мл препарата в стеклянной ампуле. По 5 ампул в пластиковой контурной ячейковой упаковке. По 5 контурных упаковок в пачке из картона. Лек. форма  Раствор для инъекций</t>
  </si>
  <si>
    <t>Тиамина гидрохлорид (Витамин В1)</t>
  </si>
  <si>
    <t>Тиамин</t>
  </si>
  <si>
    <t xml:space="preserve">По 1 мл в ампуле. По 10 ампул в коробке из картона. По 5 ампул в контурной ячейковой упаковке. По 2 контурных упаковок в пачке из картона. По 10 ампул в контурной ячейковой упаковке. Контурные упаковки по 5, 10 ампул в коробке из картона.Дозировка  5 % </t>
  </si>
  <si>
    <t>Хлорамфеникол</t>
  </si>
  <si>
    <t>По 1 г во флаконе. По 50 флаконов в коробке из картона.</t>
  </si>
  <si>
    <t>Лоратал®</t>
  </si>
  <si>
    <t>Лоратадин</t>
  </si>
  <si>
    <t>По 10 таблеток в контурной ячейковой упаковке. По 1 контурной ячейковой упаковке в пачке из картона</t>
  </si>
  <si>
    <t>Мезатон</t>
  </si>
  <si>
    <t>Фенилэфрин</t>
  </si>
  <si>
    <t>По 1 мл в ампулы. По 10 ампул в пачку из картона.</t>
  </si>
  <si>
    <t>Нафазолин</t>
  </si>
  <si>
    <t>По 10 мл во флакон-капельнице Концентрация  0,05% капли</t>
  </si>
  <si>
    <t>Никотиновая кислота</t>
  </si>
  <si>
    <t>По 1 мл в ампуле из стекла. По 5, 10 ампул в контурной ячейковой упаковке. По 1 контурной упаковке в пачке из картона.Концентрация  1%</t>
  </si>
  <si>
    <t>Новинет®</t>
  </si>
  <si>
    <t>По 21 таблетке в контурной ячейковой упаковке. По 1, 3 контурных ячейковых упаковок в картонной пачке.</t>
  </si>
  <si>
    <t>По 21 таблетке в контурной ячейковой упаковке. По 1, 3 контурных ячейковых упаковок в картонной пачке.Концентрация  0.02 мг/0.15 мг</t>
  </si>
  <si>
    <t>Парацетамол</t>
  </si>
  <si>
    <t xml:space="preserve">По 10 таблеток в контурной ячейковой упаковке.Дозировка  500 мг </t>
  </si>
  <si>
    <t>Регулон®</t>
  </si>
  <si>
    <t>Супрастин®</t>
  </si>
  <si>
    <t>Хлоропирамин</t>
  </si>
  <si>
    <t>По 1 мл в ампуле. По 5 ампул в контурной ячейковой упаковке. По 1 контурной упаковке в пачке из картона.</t>
  </si>
  <si>
    <t>Церебролизин®</t>
  </si>
  <si>
    <t>По 10 мл, в ампулах. По  5 ампул  в контурной ячейковой упаковке. По 1 контурной упаковке в пачке из картона.</t>
  </si>
  <si>
    <t>Ципролет</t>
  </si>
  <si>
    <t>Ципрофлоксацин</t>
  </si>
  <si>
    <t>По 100 мл во флаконе.Флакон в пачке из картона.Концентрация  200 мг/100 мл</t>
  </si>
  <si>
    <t>приказ 931 /2876</t>
  </si>
  <si>
    <t>раствор для инъекций 0,18 % 1 мл</t>
  </si>
  <si>
    <t xml:space="preserve"> Левомицетин-КМП</t>
  </si>
  <si>
    <t>Респиратор</t>
  </si>
  <si>
    <t>Респираторы медицинские, противотуберкулёзные  с выпускным клапаном. Второй уровень защиты .С двойным ремешком. Респиратор задерживает 98% твёрдых и жидких частиц.</t>
  </si>
  <si>
    <t>ЭКГ бумага</t>
  </si>
  <si>
    <t xml:space="preserve">Емкость-контейнер </t>
  </si>
  <si>
    <t>Емкость-контейнер полимерный для дез. средств 5 л</t>
  </si>
  <si>
    <t>рулон</t>
  </si>
  <si>
    <t>цена за ед.</t>
  </si>
  <si>
    <t>сумма</t>
  </si>
  <si>
    <t>ТОО "БО-НА"</t>
  </si>
  <si>
    <t xml:space="preserve">Протокол об итогах закупок способом запроса ценовых предложений </t>
  </si>
  <si>
    <t>г.Алматы</t>
  </si>
  <si>
    <t xml:space="preserve">Заказчик государственных закупок: ГКП на ПХВ «Городская поликлиника № 31», расположенная по адресу: Республика Казахстан, 050026, город Алматы, улица Толе би, 157.               
</t>
  </si>
  <si>
    <t xml:space="preserve">Организатор государственных закупок: ГКП на ПХВ «Городская поликлиника № 31», расположенная по адресу: Республика Казахстан, 050026, город Алматы, улица Толе би, 157.               
</t>
  </si>
  <si>
    <t xml:space="preserve">ИТОГО </t>
  </si>
  <si>
    <t>общая сумма поставщика по лотам</t>
  </si>
  <si>
    <t>наименьший сумма выигравшего поставщика</t>
  </si>
  <si>
    <t>плановая сумма</t>
  </si>
  <si>
    <t>фактическая сумма</t>
  </si>
  <si>
    <t>сумма экономии</t>
  </si>
  <si>
    <t>сумма по несостоявшимся закупкам</t>
  </si>
  <si>
    <t xml:space="preserve">дата </t>
  </si>
  <si>
    <t>время</t>
  </si>
  <si>
    <t>№ 3</t>
  </si>
  <si>
    <t xml:space="preserve">"Дата начала приема заявок: 20-04-2018 г.  14:00
Дата окончания приема заявок: 27-04-2018 г. 14:00"               
</t>
  </si>
  <si>
    <t>Предлагаемая сумма: 2 069 277,00 тг</t>
  </si>
  <si>
    <t>Запланированная сумма: 2 069 277,00 тг</t>
  </si>
  <si>
    <t>Всем победителям по закупу ЗЦП  предоставить документы в течение 10 календарных дней согласно пункту 113 главы 10 Правил</t>
  </si>
  <si>
    <t>Электроды ЭКГ одноразовые нестерильные:  диаметром, 60 мм (длительного пользования) в упаковке №30</t>
  </si>
  <si>
    <t>электроды (взрослые, детские) одноразовые, нестерильные, с клейким веществом медицинского класса, пеноматериал, серебро/хлорид серебра, с жидким (предварительно желатинизированым) гелем в середине. Электроды одноразовые, нестерильные (длительного пользования) изготовлены из нетканого, воздухопроницаемого материала, покрытого клейким веществом медицинского класса, идеальны для длительного применения с жидким (предварительно желатинизированым) гелем в середине. Упаковка №30 шт./пакет, для аппарата суточный мониторинг экг и ад "БиПиЛаб Комби".</t>
  </si>
  <si>
    <t>для ЭКГ аппарата 12 канальный CardioCare, ширина 21,4</t>
  </si>
  <si>
    <t>Система одноразовая</t>
  </si>
  <si>
    <t>Система для вливания инфузионных растворов</t>
  </si>
  <si>
    <t xml:space="preserve">штук </t>
  </si>
  <si>
    <t>Тест полоски для определения холестерина</t>
  </si>
  <si>
    <t>Прибор для измерения сахара и холестерина</t>
  </si>
  <si>
    <t>Марля медицинская</t>
  </si>
  <si>
    <t>метр</t>
  </si>
  <si>
    <t>Кушетка медицинская</t>
  </si>
  <si>
    <t>Кушетка медицинская с регулируемым подголовником, каркас - стальной профиль с химически стойким полимерным покрытием. Ложе: покрытие - эко-кожа.</t>
  </si>
  <si>
    <t xml:space="preserve">Ширма </t>
  </si>
  <si>
    <t>Ширма медицинская на колесах. Каркас выполнен из стальных труб круглого сечения с нанесением экологически чистого полимерно-порошкового покрытия, устойчивого к многократной обработке дезинфицирующими растворами, применяемыми в медицине.</t>
  </si>
  <si>
    <t>ТОО "MediPack"</t>
  </si>
  <si>
    <t>ТОО "АИМ Плюс"</t>
  </si>
  <si>
    <t>ТОО "Pharmgroup"</t>
  </si>
  <si>
    <t>ТОО "Import MT"</t>
  </si>
  <si>
    <t>ИП "Малика"</t>
  </si>
  <si>
    <t>ТОО "Optimal Service yna"</t>
  </si>
  <si>
    <t>ТОО "AIMED"</t>
  </si>
  <si>
    <t>ТОО КФК "Медсервис плюс"</t>
  </si>
  <si>
    <t xml:space="preserve">Признать закуп несостоявшимся в связи с отсутствием представленных ценовых предложений                   
</t>
  </si>
  <si>
    <t xml:space="preserve">Признать закуп по лоту № 13 несостоявшимся в связи с тем, что представлены менее двух заявок. Произвести закуп из одного источника согласно пп.2 п.1 глава 11  у потенциального поставщика Товарищество с ограниченной ответственностью " Import MT"         
</t>
  </si>
  <si>
    <t xml:space="preserve">Определить победителем по лоту № 14: Индивидуального предпринимателя "Малика"                   
</t>
  </si>
  <si>
    <t xml:space="preserve">Определить победителем по лоту № 15: Товарищество с ограниченной ответственностью "БО-НА"                   
</t>
  </si>
  <si>
    <t xml:space="preserve">Определить победителем по лоту № 16: Товарищество с ограниченной ответственностью "MediPack"                   
</t>
  </si>
  <si>
    <t xml:space="preserve">Признать закуп по лоту № 17 несостоявшимся в связи с тем, что представлены менее двух заявок. Произвести закуп из одного источника согласно пп.2 п.1 глава 11  у потенциального поставщика Товарищество с ограниченной ответственностью "АИМ Плюс"         
</t>
  </si>
  <si>
    <t xml:space="preserve">Признать закуп по лоту № 18 несостоявшимся в связи с тем, что представлены менее двух заявок. Произвести закуп из одного источника согласно пп.2 п.1 глава 11  у потенциального поставщика Товарищество с ограниченной ответственностью "АИМ Плюс"         
</t>
  </si>
  <si>
    <t xml:space="preserve">Признать закуп по лоту № 19 несостоявшимся в связи с тем, что представлены менее двух заявок. Произвести закуп из одного источника согласно пп.2 п.1 глава 11  у потенциального поставщика Товарищество с ограниченной ответственностью "АИМ Плюс"         
</t>
  </si>
  <si>
    <t xml:space="preserve">Признать закуп по лоту №20 несостоявшимся в связи с тем, что представлены менее двух заявок. Произвести закуп из одного источника согласно пп.2 п.1 глава 11  у потенциального поставщика Товарищество с ограниченной ответственностью "АИМ Плюс"         
</t>
  </si>
  <si>
    <t xml:space="preserve">Признать закуп по лоту №21 несостоявшимся в связи с тем, что представлены менее двух заявок. Произвести закуп из одного источника согласно пп.2 п.1 глава 11 у потенциального поставщика Товарищество с ограниченной ответственностью "АИМ Плюс"         
</t>
  </si>
  <si>
    <t xml:space="preserve">Ппобедитель по лоту №16 </t>
  </si>
  <si>
    <t>Ппобедитель по лоту №10</t>
  </si>
  <si>
    <t>ТОО "КФК Медсервис Плюс"</t>
  </si>
  <si>
    <t>Ппобедитель по лоту № 13</t>
  </si>
  <si>
    <t>Ппобедитель по лоту № 14</t>
  </si>
  <si>
    <t>Ппобедитель по лоту № 15</t>
  </si>
  <si>
    <t>Ппобедитель по лотам №17,18,19,20,21</t>
  </si>
  <si>
    <t>Закупка не состоялась по лотам №1,2,3,4,5,6,7,8,9,11,12</t>
  </si>
  <si>
    <t xml:space="preserve">Признать закуп по лоту № 10 несостоявшимся в связи с тем, что представлены менее двух заявок. Произвести закуп из одного источника согласно пп.2 п.1 глава 11  у потенциального поставщика Товарищество с ограниченной ответственностью "КФК Медсервис Плюс"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</si>
</sst>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_р_._-;\-* #,##0.00_р_._-;_-* &quot;-&quot;??_р_._-;_-@_-"/>
    <numFmt numFmtId="165" formatCode="#,##0.00_ ;\-#,##0.00\ 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7" tint="-0.49998474074526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</cellStyleXfs>
  <cellXfs count="188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3" borderId="0" xfId="0" applyFont="1" applyFill="1"/>
    <xf numFmtId="0" fontId="3" fillId="0" borderId="0" xfId="0" applyFont="1" applyFill="1"/>
    <xf numFmtId="43" fontId="8" fillId="2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top" wrapText="1"/>
    </xf>
    <xf numFmtId="43" fontId="7" fillId="2" borderId="1" xfId="1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wrapText="1"/>
    </xf>
    <xf numFmtId="0" fontId="5" fillId="2" borderId="0" xfId="0" applyFont="1" applyFill="1"/>
    <xf numFmtId="0" fontId="2" fillId="2" borderId="0" xfId="0" applyFont="1" applyFill="1"/>
    <xf numFmtId="0" fontId="5" fillId="2" borderId="1" xfId="0" applyFont="1" applyFill="1" applyBorder="1"/>
    <xf numFmtId="0" fontId="7" fillId="2" borderId="1" xfId="0" applyFont="1" applyFill="1" applyBorder="1"/>
    <xf numFmtId="164" fontId="7" fillId="2" borderId="1" xfId="1" applyFont="1" applyFill="1" applyBorder="1"/>
    <xf numFmtId="43" fontId="7" fillId="2" borderId="1" xfId="0" applyNumberFormat="1" applyFont="1" applyFill="1" applyBorder="1"/>
    <xf numFmtId="0" fontId="3" fillId="2" borderId="0" xfId="0" applyFont="1" applyFill="1"/>
    <xf numFmtId="0" fontId="10" fillId="2" borderId="1" xfId="0" applyFont="1" applyFill="1" applyBorder="1"/>
    <xf numFmtId="43" fontId="10" fillId="2" borderId="1" xfId="0" applyNumberFormat="1" applyFont="1" applyFill="1" applyBorder="1"/>
    <xf numFmtId="0" fontId="2" fillId="4" borderId="0" xfId="0" applyFont="1" applyFill="1"/>
    <xf numFmtId="0" fontId="9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center" vertical="center" wrapText="1"/>
    </xf>
    <xf numFmtId="43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9" fillId="2" borderId="0" xfId="0" applyFont="1" applyFill="1"/>
    <xf numFmtId="43" fontId="2" fillId="2" borderId="0" xfId="0" applyNumberFormat="1" applyFont="1" applyFill="1"/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/>
    <xf numFmtId="43" fontId="7" fillId="5" borderId="1" xfId="0" applyNumberFormat="1" applyFont="1" applyFill="1" applyBorder="1"/>
    <xf numFmtId="0" fontId="11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center" vertical="center" wrapText="1"/>
    </xf>
    <xf numFmtId="1" fontId="6" fillId="2" borderId="0" xfId="1" applyNumberFormat="1" applyFont="1" applyFill="1" applyBorder="1" applyAlignment="1">
      <alignment wrapText="1"/>
    </xf>
    <xf numFmtId="43" fontId="6" fillId="2" borderId="0" xfId="0" applyNumberFormat="1" applyFont="1" applyFill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2" borderId="0" xfId="1" applyFont="1" applyFill="1" applyBorder="1"/>
    <xf numFmtId="0" fontId="6" fillId="2" borderId="0" xfId="0" applyFont="1" applyFill="1" applyBorder="1"/>
    <xf numFmtId="0" fontId="9" fillId="2" borderId="0" xfId="0" applyFont="1" applyFill="1" applyBorder="1"/>
    <xf numFmtId="164" fontId="9" fillId="2" borderId="0" xfId="1" applyFont="1" applyFill="1" applyBorder="1"/>
    <xf numFmtId="0" fontId="6" fillId="2" borderId="5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1" applyNumberFormat="1" applyFont="1" applyFill="1" applyBorder="1" applyAlignment="1">
      <alignment wrapText="1"/>
    </xf>
    <xf numFmtId="164" fontId="6" fillId="2" borderId="6" xfId="1" applyFont="1" applyFill="1" applyBorder="1"/>
    <xf numFmtId="0" fontId="6" fillId="2" borderId="6" xfId="0" applyFont="1" applyFill="1" applyBorder="1"/>
    <xf numFmtId="0" fontId="9" fillId="2" borderId="6" xfId="0" applyFont="1" applyFill="1" applyBorder="1"/>
    <xf numFmtId="164" fontId="9" fillId="2" borderId="6" xfId="1" applyFont="1" applyFill="1" applyBorder="1"/>
    <xf numFmtId="0" fontId="6" fillId="2" borderId="1" xfId="0" applyFont="1" applyFill="1" applyBorder="1" applyAlignment="1">
      <alignment wrapText="1"/>
    </xf>
    <xf numFmtId="43" fontId="6" fillId="2" borderId="1" xfId="0" applyNumberFormat="1" applyFont="1" applyFill="1" applyBorder="1" applyAlignment="1">
      <alignment wrapText="1"/>
    </xf>
    <xf numFmtId="1" fontId="6" fillId="2" borderId="1" xfId="1" applyNumberFormat="1" applyFont="1" applyFill="1" applyBorder="1" applyAlignment="1">
      <alignment wrapText="1"/>
    </xf>
    <xf numFmtId="164" fontId="6" fillId="2" borderId="1" xfId="1" applyFont="1" applyFill="1" applyBorder="1"/>
    <xf numFmtId="0" fontId="6" fillId="2" borderId="1" xfId="0" applyFont="1" applyFill="1" applyBorder="1"/>
    <xf numFmtId="0" fontId="9" fillId="2" borderId="1" xfId="0" applyFont="1" applyFill="1" applyBorder="1"/>
    <xf numFmtId="164" fontId="9" fillId="2" borderId="1" xfId="1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1" fillId="0" borderId="1" xfId="0" applyFont="1" applyBorder="1"/>
    <xf numFmtId="164" fontId="6" fillId="2" borderId="1" xfId="1" applyFont="1" applyFill="1" applyBorder="1" applyAlignment="1">
      <alignment wrapText="1"/>
    </xf>
    <xf numFmtId="0" fontId="6" fillId="2" borderId="0" xfId="0" applyFont="1" applyFill="1" applyAlignment="1">
      <alignment horizontal="left" vertical="center"/>
    </xf>
    <xf numFmtId="0" fontId="0" fillId="0" borderId="1" xfId="0" applyBorder="1"/>
    <xf numFmtId="0" fontId="14" fillId="2" borderId="1" xfId="0" applyFont="1" applyFill="1" applyBorder="1" applyAlignment="1">
      <alignment horizontal="left" vertical="center" wrapText="1"/>
    </xf>
    <xf numFmtId="0" fontId="13" fillId="0" borderId="1" xfId="0" applyFont="1" applyBorder="1"/>
    <xf numFmtId="43" fontId="13" fillId="0" borderId="1" xfId="0" applyNumberFormat="1" applyFont="1" applyBorder="1"/>
    <xf numFmtId="0" fontId="6" fillId="2" borderId="0" xfId="0" applyFont="1" applyFill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wrapText="1"/>
    </xf>
    <xf numFmtId="0" fontId="5" fillId="2" borderId="1" xfId="4" applyFont="1" applyFill="1" applyBorder="1" applyAlignment="1">
      <alignment vertical="center" wrapText="1"/>
    </xf>
    <xf numFmtId="43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7" fillId="0" borderId="1" xfId="0" applyFont="1" applyFill="1" applyBorder="1"/>
    <xf numFmtId="43" fontId="7" fillId="0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43" fontId="7" fillId="2" borderId="1" xfId="0" applyNumberFormat="1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7" fillId="2" borderId="0" xfId="0" applyFont="1" applyFill="1" applyBorder="1"/>
    <xf numFmtId="0" fontId="5" fillId="2" borderId="0" xfId="0" applyFont="1" applyFill="1" applyBorder="1"/>
    <xf numFmtId="0" fontId="7" fillId="2" borderId="0" xfId="0" applyFont="1" applyFill="1" applyBorder="1" applyAlignment="1">
      <alignment vertical="center" wrapText="1"/>
    </xf>
    <xf numFmtId="0" fontId="7" fillId="2" borderId="8" xfId="0" applyFont="1" applyFill="1" applyBorder="1"/>
    <xf numFmtId="0" fontId="7" fillId="0" borderId="0" xfId="0" applyFont="1" applyFill="1" applyBorder="1"/>
    <xf numFmtId="43" fontId="7" fillId="0" borderId="0" xfId="0" applyNumberFormat="1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10" fillId="0" borderId="0" xfId="0" applyFont="1" applyFill="1" applyBorder="1"/>
    <xf numFmtId="43" fontId="10" fillId="0" borderId="0" xfId="0" applyNumberFormat="1" applyFont="1" applyFill="1" applyBorder="1"/>
    <xf numFmtId="0" fontId="5" fillId="0" borderId="0" xfId="0" applyFont="1" applyFill="1" applyBorder="1"/>
    <xf numFmtId="43" fontId="5" fillId="0" borderId="0" xfId="0" applyNumberFormat="1" applyFont="1" applyFill="1" applyBorder="1"/>
    <xf numFmtId="0" fontId="7" fillId="2" borderId="12" xfId="0" applyFont="1" applyFill="1" applyBorder="1" applyAlignment="1">
      <alignment horizontal="center" vertical="center" wrapText="1"/>
    </xf>
    <xf numFmtId="164" fontId="9" fillId="2" borderId="12" xfId="1" applyFont="1" applyFill="1" applyBorder="1"/>
    <xf numFmtId="164" fontId="9" fillId="2" borderId="8" xfId="1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0" fontId="2" fillId="4" borderId="0" xfId="0" applyFont="1" applyFill="1" applyBorder="1"/>
    <xf numFmtId="0" fontId="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/>
    </xf>
    <xf numFmtId="0" fontId="3" fillId="4" borderId="0" xfId="0" applyFont="1" applyFill="1" applyBorder="1"/>
    <xf numFmtId="0" fontId="5" fillId="4" borderId="0" xfId="0" applyFont="1" applyFill="1" applyBorder="1"/>
    <xf numFmtId="0" fontId="2" fillId="0" borderId="0" xfId="0" applyFont="1" applyBorder="1"/>
    <xf numFmtId="0" fontId="7" fillId="2" borderId="13" xfId="0" applyFont="1" applyFill="1" applyBorder="1" applyAlignment="1">
      <alignment horizontal="center" vertical="center" wrapText="1"/>
    </xf>
    <xf numFmtId="43" fontId="7" fillId="0" borderId="1" xfId="0" applyNumberFormat="1" applyFont="1" applyFill="1" applyBorder="1" applyAlignment="1">
      <alignment horizontal="center" vertical="center"/>
    </xf>
    <xf numFmtId="164" fontId="7" fillId="0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3" fontId="7" fillId="3" borderId="1" xfId="0" applyNumberFormat="1" applyFont="1" applyFill="1" applyBorder="1" applyAlignment="1">
      <alignment horizontal="center" vertical="center"/>
    </xf>
    <xf numFmtId="164" fontId="5" fillId="3" borderId="1" xfId="1" applyFont="1" applyFill="1" applyBorder="1" applyAlignment="1">
      <alignment horizontal="center" vertical="center"/>
    </xf>
    <xf numFmtId="43" fontId="5" fillId="3" borderId="1" xfId="0" applyNumberFormat="1" applyFont="1" applyFill="1" applyBorder="1" applyAlignment="1">
      <alignment horizontal="center" vertical="center"/>
    </xf>
    <xf numFmtId="164" fontId="7" fillId="3" borderId="1" xfId="1" applyFont="1" applyFill="1" applyBorder="1" applyAlignment="1">
      <alignment horizontal="center" vertical="center"/>
    </xf>
    <xf numFmtId="164" fontId="7" fillId="3" borderId="1" xfId="1" applyFont="1" applyFill="1" applyBorder="1" applyAlignment="1">
      <alignment vertical="center"/>
    </xf>
    <xf numFmtId="164" fontId="7" fillId="3" borderId="1" xfId="1" applyFont="1" applyFill="1" applyBorder="1"/>
    <xf numFmtId="0" fontId="5" fillId="3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43" fontId="10" fillId="5" borderId="1" xfId="0" applyNumberFormat="1" applyFont="1" applyFill="1" applyBorder="1" applyAlignment="1">
      <alignment horizontal="center" vertical="center"/>
    </xf>
    <xf numFmtId="164" fontId="10" fillId="5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10" fillId="5" borderId="1" xfId="1" applyFont="1" applyFill="1" applyBorder="1" applyAlignment="1">
      <alignment vertical="center"/>
    </xf>
    <xf numFmtId="43" fontId="10" fillId="5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/>
    <xf numFmtId="0" fontId="3" fillId="2" borderId="0" xfId="0" applyFont="1" applyFill="1" applyBorder="1" applyAlignment="1"/>
    <xf numFmtId="0" fontId="7" fillId="2" borderId="0" xfId="0" applyFont="1" applyFill="1" applyBorder="1" applyAlignment="1"/>
    <xf numFmtId="20" fontId="3" fillId="2" borderId="1" xfId="0" applyNumberFormat="1" applyFont="1" applyFill="1" applyBorder="1" applyAlignment="1"/>
    <xf numFmtId="20" fontId="3" fillId="2" borderId="0" xfId="0" applyNumberFormat="1" applyFont="1" applyFill="1" applyBorder="1" applyAlignment="1"/>
    <xf numFmtId="20" fontId="7" fillId="2" borderId="0" xfId="0" applyNumberFormat="1" applyFont="1" applyFill="1" applyBorder="1" applyAlignment="1"/>
    <xf numFmtId="0" fontId="9" fillId="4" borderId="7" xfId="0" applyFont="1" applyFill="1" applyBorder="1" applyAlignment="1"/>
    <xf numFmtId="0" fontId="9" fillId="4" borderId="9" xfId="0" applyFont="1" applyFill="1" applyBorder="1" applyAlignment="1"/>
    <xf numFmtId="0" fontId="2" fillId="4" borderId="0" xfId="0" applyFont="1" applyFill="1" applyAlignment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6" fillId="0" borderId="0" xfId="1" applyFont="1" applyFill="1" applyBorder="1"/>
    <xf numFmtId="0" fontId="9" fillId="0" borderId="0" xfId="0" applyFont="1" applyFill="1" applyBorder="1"/>
    <xf numFmtId="164" fontId="9" fillId="0" borderId="0" xfId="1" applyFont="1" applyFill="1" applyBorder="1"/>
    <xf numFmtId="43" fontId="9" fillId="0" borderId="0" xfId="0" applyNumberFormat="1" applyFont="1" applyFill="1" applyBorder="1"/>
    <xf numFmtId="43" fontId="3" fillId="0" borderId="0" xfId="0" applyNumberFormat="1" applyFont="1" applyFill="1" applyBorder="1"/>
    <xf numFmtId="43" fontId="2" fillId="0" borderId="0" xfId="0" applyNumberFormat="1" applyFont="1" applyFill="1" applyBorder="1"/>
    <xf numFmtId="0" fontId="11" fillId="0" borderId="0" xfId="0" applyFont="1" applyFill="1" applyBorder="1"/>
    <xf numFmtId="0" fontId="6" fillId="0" borderId="0" xfId="0" applyFont="1" applyFill="1" applyBorder="1" applyAlignment="1"/>
    <xf numFmtId="0" fontId="9" fillId="0" borderId="0" xfId="0" applyFont="1" applyFill="1" applyBorder="1" applyAlignment="1"/>
    <xf numFmtId="0" fontId="2" fillId="0" borderId="0" xfId="0" applyFont="1" applyFill="1" applyAlignment="1"/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right" vertical="top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wrapText="1"/>
    </xf>
    <xf numFmtId="0" fontId="9" fillId="2" borderId="0" xfId="0" applyFont="1" applyFill="1" applyAlignment="1">
      <alignment horizontal="left"/>
    </xf>
    <xf numFmtId="0" fontId="9" fillId="4" borderId="3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6" fillId="2" borderId="0" xfId="0" applyFont="1" applyFill="1" applyBorder="1" applyAlignment="1">
      <alignment horizontal="left" wrapText="1"/>
    </xf>
    <xf numFmtId="4" fontId="7" fillId="4" borderId="3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/>
    </xf>
  </cellXfs>
  <cellStyles count="5">
    <cellStyle name="Обычный" xfId="0" builtinId="0"/>
    <cellStyle name="Обычный 2" xfId="3"/>
    <cellStyle name="Обычный 3" xfId="4"/>
    <cellStyle name="Обычный 4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68"/>
  <sheetViews>
    <sheetView topLeftCell="E23" zoomScale="90" zoomScaleNormal="90" zoomScaleSheetLayoutView="145" workbookViewId="0">
      <selection activeCell="A34" sqref="A34:AE34"/>
    </sheetView>
  </sheetViews>
  <sheetFormatPr defaultRowHeight="15.75" x14ac:dyDescent="0.25"/>
  <cols>
    <col min="1" max="1" width="6.5703125" style="1" customWidth="1"/>
    <col min="2" max="2" width="14.140625" style="1" customWidth="1"/>
    <col min="3" max="3" width="19.7109375" style="1" customWidth="1"/>
    <col min="4" max="4" width="38.28515625" style="1" customWidth="1"/>
    <col min="5" max="6" width="10.5703125" style="1" customWidth="1"/>
    <col min="7" max="7" width="12" style="11" customWidth="1"/>
    <col min="8" max="8" width="14.85546875" style="1" customWidth="1"/>
    <col min="9" max="9" width="17.5703125" style="1" hidden="1" customWidth="1"/>
    <col min="10" max="10" width="12.140625" style="19" customWidth="1"/>
    <col min="11" max="11" width="15.85546875" style="19" customWidth="1"/>
    <col min="12" max="12" width="12.140625" style="19" customWidth="1"/>
    <col min="13" max="13" width="14.140625" style="19" customWidth="1"/>
    <col min="14" max="14" width="12.140625" style="19" customWidth="1"/>
    <col min="15" max="15" width="17" style="19" customWidth="1"/>
    <col min="16" max="16" width="8.42578125" style="19" customWidth="1"/>
    <col min="17" max="17" width="15.85546875" style="19" customWidth="1"/>
    <col min="18" max="18" width="11" style="19" customWidth="1"/>
    <col min="19" max="19" width="14.42578125" style="19" customWidth="1"/>
    <col min="20" max="20" width="12.28515625" style="19" customWidth="1"/>
    <col min="21" max="21" width="15.85546875" style="19" customWidth="1"/>
    <col min="22" max="22" width="10.28515625" style="19" customWidth="1"/>
    <col min="23" max="23" width="16.28515625" style="19" customWidth="1"/>
    <col min="24" max="24" width="9.28515625" style="19" customWidth="1"/>
    <col min="25" max="25" width="15.85546875" style="19" customWidth="1"/>
    <col min="26" max="26" width="12.28515625" style="19" customWidth="1"/>
    <col min="27" max="27" width="16.28515625" style="19" customWidth="1"/>
    <col min="28" max="28" width="9.140625" style="19" customWidth="1"/>
    <col min="29" max="29" width="16.28515625" style="19" customWidth="1"/>
    <col min="30" max="30" width="8.140625" style="19" customWidth="1"/>
    <col min="31" max="31" width="17.42578125" style="19" customWidth="1"/>
    <col min="32" max="32" width="8.5703125" style="113" customWidth="1"/>
    <col min="33" max="33" width="17.140625" style="113" customWidth="1"/>
    <col min="34" max="34" width="10.7109375" style="110" customWidth="1"/>
    <col min="35" max="35" width="17.85546875" style="110" customWidth="1"/>
    <col min="36" max="36" width="9" style="110" customWidth="1"/>
    <col min="37" max="37" width="15.42578125" style="110" customWidth="1"/>
    <col min="38" max="38" width="10.28515625" style="110" customWidth="1"/>
    <col min="39" max="39" width="16.42578125" style="110" customWidth="1"/>
    <col min="40" max="40" width="7.5703125" style="110" customWidth="1"/>
    <col min="41" max="41" width="17.5703125" style="110" customWidth="1"/>
    <col min="42" max="42" width="9.140625" style="110"/>
    <col min="43" max="43" width="14.7109375" style="110" bestFit="1" customWidth="1"/>
    <col min="44" max="44" width="9.140625" style="114"/>
    <col min="45" max="45" width="14.7109375" style="114" bestFit="1" customWidth="1"/>
    <col min="46" max="46" width="9.140625" style="115"/>
    <col min="47" max="16384" width="9.140625" style="1"/>
  </cols>
  <sheetData>
    <row r="1" spans="1:53" s="11" customFormat="1" ht="0.75" customHeight="1" x14ac:dyDescent="0.25">
      <c r="A1" s="10"/>
      <c r="B1" s="10"/>
      <c r="C1" s="10"/>
      <c r="D1" s="10"/>
      <c r="E1" s="10"/>
      <c r="F1" s="10"/>
      <c r="G1" s="7"/>
      <c r="H1" s="172"/>
      <c r="I1" s="172"/>
      <c r="AF1" s="108"/>
      <c r="AG1" s="108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94"/>
      <c r="AS1" s="94"/>
      <c r="AT1" s="109"/>
    </row>
    <row r="2" spans="1:53" s="11" customFormat="1" ht="19.5" customHeight="1" x14ac:dyDescent="0.25">
      <c r="A2" s="171" t="s">
        <v>71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AF2" s="108"/>
      <c r="AG2" s="108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94"/>
      <c r="AS2" s="94"/>
      <c r="AT2" s="109"/>
    </row>
    <row r="3" spans="1:53" s="11" customFormat="1" x14ac:dyDescent="0.25">
      <c r="A3" s="41"/>
      <c r="B3" s="41"/>
      <c r="C3" s="41"/>
      <c r="D3" s="40" t="s">
        <v>84</v>
      </c>
      <c r="E3" s="41"/>
      <c r="F3" s="41"/>
      <c r="G3" s="41"/>
      <c r="H3" s="41"/>
      <c r="I3" s="41"/>
      <c r="J3" s="41"/>
      <c r="K3" s="41"/>
      <c r="L3" s="41"/>
      <c r="AF3" s="108"/>
      <c r="AG3" s="108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94"/>
      <c r="AS3" s="94"/>
      <c r="AT3" s="109"/>
    </row>
    <row r="4" spans="1:53" s="11" customFormat="1" ht="25.5" customHeight="1" x14ac:dyDescent="0.25">
      <c r="A4" s="40"/>
      <c r="B4" s="40" t="s">
        <v>72</v>
      </c>
      <c r="C4" s="40"/>
      <c r="D4" s="40"/>
      <c r="E4" s="40"/>
      <c r="F4" s="40"/>
      <c r="G4" s="40"/>
      <c r="H4" s="40"/>
      <c r="I4" s="40"/>
      <c r="J4" s="40"/>
      <c r="K4" s="40"/>
      <c r="L4" s="170">
        <v>43217</v>
      </c>
      <c r="M4" s="171"/>
      <c r="AF4" s="108"/>
      <c r="AG4" s="108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94"/>
      <c r="AS4" s="94"/>
      <c r="AT4" s="109"/>
    </row>
    <row r="5" spans="1:53" s="11" customFormat="1" ht="39" customHeight="1" x14ac:dyDescent="0.25">
      <c r="A5" s="40">
        <v>1</v>
      </c>
      <c r="B5" s="163" t="s">
        <v>73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AF5" s="108"/>
      <c r="AG5" s="108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94"/>
      <c r="AS5" s="94"/>
      <c r="AT5" s="109"/>
    </row>
    <row r="6" spans="1:53" s="11" customFormat="1" ht="30.75" customHeight="1" x14ac:dyDescent="0.25">
      <c r="A6" s="40">
        <v>2</v>
      </c>
      <c r="B6" s="163" t="s">
        <v>74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AF6" s="108"/>
      <c r="AG6" s="108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94"/>
      <c r="AS6" s="94"/>
      <c r="AT6" s="109"/>
    </row>
    <row r="7" spans="1:53" s="11" customFormat="1" ht="38.25" customHeight="1" x14ac:dyDescent="0.25">
      <c r="A7" s="40">
        <v>3</v>
      </c>
      <c r="B7" s="163" t="s">
        <v>85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AF7" s="108"/>
      <c r="AG7" s="108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94"/>
      <c r="AS7" s="94"/>
      <c r="AT7" s="109"/>
    </row>
    <row r="8" spans="1:53" s="16" customFormat="1" ht="26.25" customHeight="1" x14ac:dyDescent="0.25">
      <c r="A8" s="40">
        <v>4</v>
      </c>
      <c r="B8" s="163" t="s">
        <v>87</v>
      </c>
      <c r="C8" s="163"/>
      <c r="D8" s="163"/>
      <c r="E8" s="42"/>
      <c r="F8" s="42"/>
      <c r="G8" s="42"/>
      <c r="H8" s="42"/>
      <c r="I8" s="42"/>
      <c r="J8" s="42"/>
      <c r="K8" s="42"/>
      <c r="L8" s="42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93"/>
      <c r="AS8" s="93"/>
      <c r="AT8" s="108"/>
    </row>
    <row r="9" spans="1:53" s="16" customFormat="1" ht="30" customHeight="1" x14ac:dyDescent="0.25">
      <c r="A9" s="40">
        <v>5</v>
      </c>
      <c r="B9" s="163" t="s">
        <v>86</v>
      </c>
      <c r="C9" s="163"/>
      <c r="D9" s="163"/>
      <c r="E9" s="40"/>
      <c r="F9" s="40"/>
      <c r="G9" s="40"/>
      <c r="H9" s="40"/>
      <c r="I9" s="40"/>
      <c r="J9" s="40"/>
      <c r="K9" s="40"/>
      <c r="L9" s="40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93"/>
      <c r="AS9" s="93"/>
      <c r="AT9" s="108"/>
    </row>
    <row r="10" spans="1:53" s="16" customFormat="1" ht="27.75" customHeight="1" x14ac:dyDescent="0.25">
      <c r="A10" s="71">
        <v>6</v>
      </c>
      <c r="B10" s="66" t="s">
        <v>88</v>
      </c>
      <c r="C10" s="66"/>
      <c r="D10" s="66"/>
      <c r="E10" s="66"/>
      <c r="F10" s="66"/>
      <c r="G10" s="66"/>
      <c r="H10" s="42"/>
      <c r="I10" s="40"/>
      <c r="J10" s="40"/>
      <c r="K10" s="40"/>
      <c r="L10" s="40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93"/>
      <c r="AS10" s="93"/>
      <c r="AT10" s="108"/>
    </row>
    <row r="11" spans="1:53" s="16" customFormat="1" ht="6.75" customHeight="1" x14ac:dyDescent="0.25">
      <c r="A11" s="71"/>
      <c r="B11" s="66"/>
      <c r="C11" s="66"/>
      <c r="D11" s="66"/>
      <c r="E11" s="66"/>
      <c r="F11" s="66"/>
      <c r="G11" s="66"/>
      <c r="H11" s="42"/>
      <c r="I11" s="40"/>
      <c r="J11" s="40"/>
      <c r="K11" s="40"/>
      <c r="L11" s="40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93"/>
      <c r="AS11" s="93"/>
      <c r="AT11" s="108"/>
    </row>
    <row r="12" spans="1:53" s="16" customFormat="1" ht="26.25" customHeight="1" x14ac:dyDescent="0.25">
      <c r="A12" s="71"/>
      <c r="B12" s="66"/>
      <c r="C12" s="66"/>
      <c r="D12" s="66"/>
      <c r="E12" s="66"/>
      <c r="F12" s="66"/>
      <c r="G12" s="66"/>
      <c r="H12" s="73" t="s">
        <v>82</v>
      </c>
      <c r="I12" s="73"/>
      <c r="J12" s="164">
        <v>43214</v>
      </c>
      <c r="K12" s="165"/>
      <c r="L12" s="164">
        <v>43215</v>
      </c>
      <c r="M12" s="165"/>
      <c r="N12" s="160">
        <v>43216</v>
      </c>
      <c r="O12" s="159"/>
      <c r="P12" s="160">
        <v>43217</v>
      </c>
      <c r="Q12" s="159"/>
      <c r="R12" s="160">
        <v>43217</v>
      </c>
      <c r="S12" s="159"/>
      <c r="T12" s="160">
        <v>43217</v>
      </c>
      <c r="U12" s="159"/>
      <c r="V12" s="160">
        <v>43217</v>
      </c>
      <c r="W12" s="159"/>
      <c r="X12" s="160">
        <v>43217</v>
      </c>
      <c r="Y12" s="159"/>
      <c r="Z12" s="160">
        <v>43217</v>
      </c>
      <c r="AA12" s="159"/>
      <c r="AB12" s="162"/>
      <c r="AC12" s="162"/>
      <c r="AD12" s="133"/>
      <c r="AE12" s="133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5"/>
      <c r="AS12" s="135"/>
      <c r="AT12" s="108"/>
    </row>
    <row r="13" spans="1:53" s="16" customFormat="1" ht="19.5" customHeight="1" thickBot="1" x14ac:dyDescent="0.3">
      <c r="A13" s="71"/>
      <c r="B13" s="66"/>
      <c r="C13" s="66"/>
      <c r="D13" s="66"/>
      <c r="E13" s="66"/>
      <c r="F13" s="66"/>
      <c r="G13" s="66"/>
      <c r="H13" s="73" t="s">
        <v>83</v>
      </c>
      <c r="I13" s="73"/>
      <c r="J13" s="166">
        <v>0.46180555555555558</v>
      </c>
      <c r="K13" s="165"/>
      <c r="L13" s="166">
        <v>0.59236111111111112</v>
      </c>
      <c r="M13" s="165"/>
      <c r="N13" s="158">
        <v>0.65138888888888891</v>
      </c>
      <c r="O13" s="159"/>
      <c r="P13" s="158">
        <v>0.36319444444444443</v>
      </c>
      <c r="Q13" s="159"/>
      <c r="R13" s="158">
        <v>0.48055555555555557</v>
      </c>
      <c r="S13" s="159"/>
      <c r="T13" s="158">
        <v>0.4826388888888889</v>
      </c>
      <c r="U13" s="159"/>
      <c r="V13" s="158">
        <v>0.51458333333333328</v>
      </c>
      <c r="W13" s="159"/>
      <c r="X13" s="158">
        <v>0.5444444444444444</v>
      </c>
      <c r="Y13" s="159"/>
      <c r="Z13" s="158">
        <v>0.5625</v>
      </c>
      <c r="AA13" s="159"/>
      <c r="AB13" s="161"/>
      <c r="AC13" s="162"/>
      <c r="AD13" s="136"/>
      <c r="AE13" s="133"/>
      <c r="AF13" s="137"/>
      <c r="AG13" s="134"/>
      <c r="AH13" s="137"/>
      <c r="AI13" s="134"/>
      <c r="AJ13" s="137"/>
      <c r="AK13" s="134"/>
      <c r="AL13" s="137"/>
      <c r="AM13" s="134"/>
      <c r="AN13" s="137"/>
      <c r="AO13" s="134"/>
      <c r="AP13" s="137"/>
      <c r="AQ13" s="134"/>
      <c r="AR13" s="138"/>
      <c r="AS13" s="135"/>
      <c r="AT13" s="108"/>
    </row>
    <row r="14" spans="1:53" s="19" customFormat="1" ht="36.75" customHeight="1" x14ac:dyDescent="0.25">
      <c r="A14" s="173" t="s">
        <v>3</v>
      </c>
      <c r="B14" s="175" t="s">
        <v>1</v>
      </c>
      <c r="C14" s="175" t="s">
        <v>23</v>
      </c>
      <c r="D14" s="175" t="s">
        <v>6</v>
      </c>
      <c r="E14" s="175" t="s">
        <v>7</v>
      </c>
      <c r="F14" s="175" t="s">
        <v>5</v>
      </c>
      <c r="G14" s="175" t="s">
        <v>2</v>
      </c>
      <c r="H14" s="177" t="s">
        <v>4</v>
      </c>
      <c r="I14" s="72" t="s">
        <v>0</v>
      </c>
      <c r="J14" s="178" t="s">
        <v>103</v>
      </c>
      <c r="K14" s="178"/>
      <c r="L14" s="168" t="s">
        <v>104</v>
      </c>
      <c r="M14" s="168"/>
      <c r="N14" s="168" t="s">
        <v>105</v>
      </c>
      <c r="O14" s="168"/>
      <c r="P14" s="168" t="s">
        <v>106</v>
      </c>
      <c r="Q14" s="168"/>
      <c r="R14" s="168" t="s">
        <v>107</v>
      </c>
      <c r="S14" s="168"/>
      <c r="T14" s="168" t="s">
        <v>108</v>
      </c>
      <c r="U14" s="168"/>
      <c r="V14" s="168" t="s">
        <v>70</v>
      </c>
      <c r="W14" s="168"/>
      <c r="X14" s="168" t="s">
        <v>109</v>
      </c>
      <c r="Y14" s="168"/>
      <c r="Z14" s="168" t="s">
        <v>110</v>
      </c>
      <c r="AA14" s="168"/>
      <c r="AB14" s="168"/>
      <c r="AC14" s="168"/>
      <c r="AD14" s="139"/>
      <c r="AE14" s="140"/>
      <c r="AF14" s="151"/>
      <c r="AG14" s="151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3"/>
      <c r="AU14" s="153"/>
      <c r="AV14" s="153"/>
      <c r="AW14" s="141"/>
      <c r="AX14" s="167"/>
      <c r="AY14" s="167"/>
      <c r="AZ14" s="167"/>
      <c r="BA14" s="167"/>
    </row>
    <row r="15" spans="1:53" s="19" customFormat="1" ht="51.75" customHeight="1" x14ac:dyDescent="0.25">
      <c r="A15" s="174"/>
      <c r="B15" s="176"/>
      <c r="C15" s="176"/>
      <c r="D15" s="176"/>
      <c r="E15" s="176"/>
      <c r="F15" s="176"/>
      <c r="G15" s="176"/>
      <c r="H15" s="176"/>
      <c r="I15" s="30" t="s">
        <v>20</v>
      </c>
      <c r="J15" s="20" t="s">
        <v>68</v>
      </c>
      <c r="K15" s="20" t="s">
        <v>69</v>
      </c>
      <c r="L15" s="20" t="s">
        <v>68</v>
      </c>
      <c r="M15" s="20" t="s">
        <v>69</v>
      </c>
      <c r="N15" s="20" t="s">
        <v>68</v>
      </c>
      <c r="O15" s="20" t="s">
        <v>69</v>
      </c>
      <c r="P15" s="20" t="s">
        <v>68</v>
      </c>
      <c r="Q15" s="20" t="s">
        <v>69</v>
      </c>
      <c r="R15" s="20" t="s">
        <v>68</v>
      </c>
      <c r="S15" s="20" t="s">
        <v>69</v>
      </c>
      <c r="T15" s="20" t="s">
        <v>68</v>
      </c>
      <c r="U15" s="20" t="s">
        <v>69</v>
      </c>
      <c r="V15" s="20" t="s">
        <v>68</v>
      </c>
      <c r="W15" s="20" t="s">
        <v>69</v>
      </c>
      <c r="X15" s="20" t="s">
        <v>68</v>
      </c>
      <c r="Y15" s="20" t="s">
        <v>69</v>
      </c>
      <c r="Z15" s="20" t="s">
        <v>68</v>
      </c>
      <c r="AA15" s="20" t="s">
        <v>69</v>
      </c>
      <c r="AB15" s="20"/>
      <c r="AC15" s="20"/>
      <c r="AD15" s="20"/>
      <c r="AE15" s="20"/>
      <c r="AF15" s="154"/>
      <c r="AG15" s="154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99"/>
      <c r="AU15" s="2"/>
      <c r="AV15" s="2"/>
    </row>
    <row r="16" spans="1:53" s="2" customFormat="1" ht="69.75" customHeight="1" x14ac:dyDescent="0.25">
      <c r="A16" s="22">
        <v>1</v>
      </c>
      <c r="B16" s="23"/>
      <c r="C16" s="6" t="s">
        <v>21</v>
      </c>
      <c r="D16" s="6" t="s">
        <v>29</v>
      </c>
      <c r="E16" s="21" t="s">
        <v>8</v>
      </c>
      <c r="F16" s="24">
        <v>1108.9000000000001</v>
      </c>
      <c r="G16" s="5">
        <v>50</v>
      </c>
      <c r="H16" s="25">
        <f t="shared" ref="H16:H35" si="0">G16*F16</f>
        <v>55445.000000000007</v>
      </c>
      <c r="I16" s="25">
        <f t="shared" ref="I16:I43" si="1">G16</f>
        <v>50</v>
      </c>
      <c r="J16" s="13"/>
      <c r="K16" s="14"/>
      <c r="L16" s="13"/>
      <c r="M16" s="13"/>
      <c r="N16" s="83"/>
      <c r="O16" s="84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93"/>
      <c r="AG16" s="93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9"/>
    </row>
    <row r="17" spans="1:52" s="2" customFormat="1" ht="28.5" customHeight="1" x14ac:dyDescent="0.25">
      <c r="A17" s="156" t="s">
        <v>111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95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99"/>
      <c r="AU17" s="99"/>
      <c r="AV17" s="99"/>
      <c r="AW17" s="99"/>
      <c r="AX17" s="99"/>
      <c r="AY17" s="99"/>
      <c r="AZ17" s="99"/>
    </row>
    <row r="18" spans="1:52" s="2" customFormat="1" ht="50.25" customHeight="1" x14ac:dyDescent="0.25">
      <c r="A18" s="22">
        <v>2</v>
      </c>
      <c r="B18" s="61" t="s">
        <v>27</v>
      </c>
      <c r="C18" s="6" t="s">
        <v>26</v>
      </c>
      <c r="D18" s="76" t="s">
        <v>60</v>
      </c>
      <c r="E18" s="21" t="s">
        <v>8</v>
      </c>
      <c r="F18" s="24">
        <v>850</v>
      </c>
      <c r="G18" s="5">
        <v>6</v>
      </c>
      <c r="H18" s="25">
        <f t="shared" si="0"/>
        <v>5100</v>
      </c>
      <c r="I18" s="25">
        <f t="shared" si="1"/>
        <v>6</v>
      </c>
      <c r="J18" s="13"/>
      <c r="K18" s="14"/>
      <c r="L18" s="13"/>
      <c r="M18" s="13"/>
      <c r="N18" s="13"/>
      <c r="O18" s="15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92"/>
      <c r="AF18" s="93"/>
      <c r="AG18" s="97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99"/>
      <c r="AU18" s="99"/>
      <c r="AV18" s="99"/>
      <c r="AW18" s="99"/>
      <c r="AX18" s="99"/>
      <c r="AY18" s="99"/>
      <c r="AZ18" s="99"/>
    </row>
    <row r="19" spans="1:52" s="3" customFormat="1" ht="0.75" hidden="1" customHeight="1" x14ac:dyDescent="0.25">
      <c r="A19" s="22">
        <v>3</v>
      </c>
      <c r="B19" s="12" t="s">
        <v>24</v>
      </c>
      <c r="C19" s="6" t="s">
        <v>22</v>
      </c>
      <c r="D19" s="6" t="s">
        <v>25</v>
      </c>
      <c r="E19" s="21" t="s">
        <v>28</v>
      </c>
      <c r="F19" s="24">
        <v>544.57000000000005</v>
      </c>
      <c r="G19" s="5">
        <v>500</v>
      </c>
      <c r="H19" s="25">
        <f t="shared" si="0"/>
        <v>272285</v>
      </c>
      <c r="I19" s="25">
        <f t="shared" si="1"/>
        <v>500</v>
      </c>
      <c r="J19" s="13" t="s">
        <v>59</v>
      </c>
      <c r="K19" s="14"/>
      <c r="L19" s="13"/>
      <c r="M19" s="13"/>
      <c r="N19" s="13"/>
      <c r="O19" s="13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92"/>
      <c r="AF19" s="93"/>
      <c r="AG19" s="97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99"/>
      <c r="AU19" s="99"/>
      <c r="AV19" s="99"/>
      <c r="AW19" s="99"/>
      <c r="AX19" s="99"/>
      <c r="AY19" s="99"/>
      <c r="AZ19" s="99"/>
    </row>
    <row r="20" spans="1:52" s="3" customFormat="1" ht="25.5" customHeight="1" x14ac:dyDescent="0.25">
      <c r="A20" s="156" t="s">
        <v>111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95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99"/>
      <c r="AU20" s="99"/>
      <c r="AV20" s="99"/>
      <c r="AW20" s="99"/>
      <c r="AX20" s="99"/>
      <c r="AY20" s="99"/>
      <c r="AZ20" s="99"/>
    </row>
    <row r="21" spans="1:52" s="2" customFormat="1" ht="89.25" x14ac:dyDescent="0.25">
      <c r="A21" s="22">
        <v>3</v>
      </c>
      <c r="B21" s="61" t="s">
        <v>31</v>
      </c>
      <c r="C21" s="6" t="s">
        <v>30</v>
      </c>
      <c r="D21" s="6" t="s">
        <v>32</v>
      </c>
      <c r="E21" s="21" t="s">
        <v>8</v>
      </c>
      <c r="F21" s="24">
        <v>90</v>
      </c>
      <c r="G21" s="5">
        <v>480</v>
      </c>
      <c r="H21" s="25">
        <f t="shared" si="0"/>
        <v>43200</v>
      </c>
      <c r="I21" s="25">
        <f t="shared" si="1"/>
        <v>480</v>
      </c>
      <c r="J21" s="13"/>
      <c r="K21" s="14"/>
      <c r="L21" s="13"/>
      <c r="M21" s="13"/>
      <c r="N21" s="13"/>
      <c r="O21" s="13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92"/>
      <c r="AF21" s="93"/>
      <c r="AG21" s="97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4"/>
      <c r="AT21" s="99"/>
      <c r="AU21" s="99"/>
      <c r="AV21" s="99"/>
      <c r="AW21" s="99"/>
      <c r="AX21" s="99"/>
      <c r="AY21" s="99"/>
      <c r="AZ21" s="99"/>
    </row>
    <row r="22" spans="1:52" s="2" customFormat="1" ht="23.25" customHeight="1" x14ac:dyDescent="0.25">
      <c r="A22" s="156" t="s">
        <v>111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95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99"/>
      <c r="AU22" s="99"/>
      <c r="AV22" s="99"/>
      <c r="AW22" s="99"/>
      <c r="AX22" s="99"/>
      <c r="AY22" s="99"/>
      <c r="AZ22" s="99"/>
    </row>
    <row r="23" spans="1:52" s="4" customFormat="1" ht="26.25" x14ac:dyDescent="0.25">
      <c r="A23" s="22">
        <v>4</v>
      </c>
      <c r="B23" s="61" t="s">
        <v>33</v>
      </c>
      <c r="C23" s="6" t="s">
        <v>61</v>
      </c>
      <c r="D23" s="26" t="s">
        <v>34</v>
      </c>
      <c r="E23" s="23" t="s">
        <v>28</v>
      </c>
      <c r="F23" s="25">
        <v>400</v>
      </c>
      <c r="G23" s="8">
        <v>20</v>
      </c>
      <c r="H23" s="25">
        <f t="shared" si="0"/>
        <v>8000</v>
      </c>
      <c r="I23" s="25">
        <f t="shared" si="1"/>
        <v>20</v>
      </c>
      <c r="J23" s="13"/>
      <c r="K23" s="14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96"/>
      <c r="AF23" s="93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8"/>
      <c r="AT23" s="100"/>
      <c r="AU23" s="100"/>
      <c r="AV23" s="100"/>
      <c r="AW23" s="100"/>
      <c r="AX23" s="100"/>
      <c r="AY23" s="100"/>
      <c r="AZ23" s="100"/>
    </row>
    <row r="24" spans="1:52" s="4" customFormat="1" ht="24" customHeight="1" x14ac:dyDescent="0.25">
      <c r="A24" s="156" t="s">
        <v>111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95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00"/>
      <c r="AU24" s="100"/>
      <c r="AV24" s="100"/>
      <c r="AW24" s="100"/>
      <c r="AX24" s="100"/>
      <c r="AY24" s="100"/>
      <c r="AZ24" s="100"/>
    </row>
    <row r="25" spans="1:52" s="2" customFormat="1" ht="26.25" x14ac:dyDescent="0.25">
      <c r="A25" s="22">
        <v>5</v>
      </c>
      <c r="B25" s="61" t="s">
        <v>39</v>
      </c>
      <c r="C25" s="6" t="s">
        <v>38</v>
      </c>
      <c r="D25" s="26" t="s">
        <v>40</v>
      </c>
      <c r="E25" s="21" t="s">
        <v>8</v>
      </c>
      <c r="F25" s="77">
        <v>347.6</v>
      </c>
      <c r="G25" s="5">
        <v>20</v>
      </c>
      <c r="H25" s="25">
        <f t="shared" si="0"/>
        <v>6952</v>
      </c>
      <c r="I25" s="25">
        <f t="shared" si="1"/>
        <v>20</v>
      </c>
      <c r="J25" s="13"/>
      <c r="K25" s="14"/>
      <c r="L25" s="13"/>
      <c r="M25" s="13"/>
      <c r="N25" s="83"/>
      <c r="O25" s="8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92"/>
      <c r="AF25" s="93"/>
      <c r="AG25" s="97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99"/>
      <c r="AU25" s="99"/>
      <c r="AV25" s="99"/>
      <c r="AW25" s="99"/>
      <c r="AX25" s="99"/>
      <c r="AY25" s="99"/>
      <c r="AZ25" s="99"/>
    </row>
    <row r="26" spans="1:52" s="2" customFormat="1" ht="24" customHeight="1" x14ac:dyDescent="0.25">
      <c r="A26" s="156" t="s">
        <v>111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95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99"/>
      <c r="AU26" s="99"/>
      <c r="AV26" s="99"/>
      <c r="AW26" s="99"/>
      <c r="AX26" s="99"/>
      <c r="AY26" s="99"/>
      <c r="AZ26" s="99"/>
    </row>
    <row r="27" spans="1:52" s="2" customFormat="1" ht="51.75" x14ac:dyDescent="0.25">
      <c r="A27" s="22">
        <v>6</v>
      </c>
      <c r="B27" s="23"/>
      <c r="C27" s="6" t="s">
        <v>45</v>
      </c>
      <c r="D27" s="26" t="s">
        <v>47</v>
      </c>
      <c r="E27" s="21" t="s">
        <v>8</v>
      </c>
      <c r="F27" s="77">
        <v>1666.75</v>
      </c>
      <c r="G27" s="5">
        <v>20</v>
      </c>
      <c r="H27" s="25">
        <f t="shared" si="0"/>
        <v>33335</v>
      </c>
      <c r="I27" s="25">
        <f t="shared" si="1"/>
        <v>20</v>
      </c>
      <c r="J27" s="13"/>
      <c r="K27" s="14"/>
      <c r="L27" s="13"/>
      <c r="M27" s="13"/>
      <c r="N27" s="13"/>
      <c r="O27" s="13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92"/>
      <c r="AF27" s="93"/>
      <c r="AG27" s="97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99"/>
      <c r="AU27" s="99"/>
      <c r="AV27" s="99"/>
      <c r="AW27" s="99"/>
      <c r="AX27" s="99"/>
      <c r="AY27" s="99"/>
      <c r="AZ27" s="99"/>
    </row>
    <row r="28" spans="1:52" s="2" customFormat="1" ht="24.75" customHeight="1" x14ac:dyDescent="0.25">
      <c r="A28" s="156" t="s">
        <v>111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95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99"/>
      <c r="AU28" s="99"/>
      <c r="AV28" s="99"/>
      <c r="AW28" s="99"/>
      <c r="AX28" s="99"/>
      <c r="AY28" s="99"/>
      <c r="AZ28" s="99"/>
    </row>
    <row r="29" spans="1:52" s="2" customFormat="1" ht="26.25" x14ac:dyDescent="0.25">
      <c r="A29" s="22">
        <v>7</v>
      </c>
      <c r="B29" s="12" t="s">
        <v>48</v>
      </c>
      <c r="C29" s="12" t="s">
        <v>48</v>
      </c>
      <c r="D29" s="26" t="s">
        <v>49</v>
      </c>
      <c r="E29" s="21" t="s">
        <v>8</v>
      </c>
      <c r="F29" s="77">
        <v>21.2</v>
      </c>
      <c r="G29" s="5">
        <v>120</v>
      </c>
      <c r="H29" s="25">
        <f t="shared" si="0"/>
        <v>2544</v>
      </c>
      <c r="I29" s="25">
        <f t="shared" si="1"/>
        <v>120</v>
      </c>
      <c r="J29" s="13"/>
      <c r="K29" s="14"/>
      <c r="L29" s="13"/>
      <c r="M29" s="13"/>
      <c r="N29" s="83"/>
      <c r="O29" s="8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92"/>
      <c r="AF29" s="93"/>
      <c r="AG29" s="97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4"/>
      <c r="AT29" s="99"/>
      <c r="AU29" s="99"/>
      <c r="AV29" s="99"/>
      <c r="AW29" s="99"/>
      <c r="AX29" s="99"/>
      <c r="AY29" s="99"/>
      <c r="AZ29" s="99"/>
    </row>
    <row r="30" spans="1:52" s="2" customFormat="1" ht="24" customHeight="1" x14ac:dyDescent="0.25">
      <c r="A30" s="156" t="s">
        <v>111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95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99"/>
      <c r="AU30" s="99"/>
      <c r="AV30" s="99"/>
      <c r="AW30" s="99"/>
      <c r="AX30" s="99"/>
      <c r="AY30" s="99"/>
      <c r="AZ30" s="99"/>
    </row>
    <row r="31" spans="1:52" s="2" customFormat="1" ht="39" x14ac:dyDescent="0.25">
      <c r="A31" s="22">
        <v>8</v>
      </c>
      <c r="B31" s="23"/>
      <c r="C31" s="6" t="s">
        <v>50</v>
      </c>
      <c r="D31" s="26" t="s">
        <v>46</v>
      </c>
      <c r="E31" s="21" t="s">
        <v>8</v>
      </c>
      <c r="F31" s="77">
        <v>1333.2</v>
      </c>
      <c r="G31" s="5">
        <v>10</v>
      </c>
      <c r="H31" s="25">
        <f t="shared" si="0"/>
        <v>13332</v>
      </c>
      <c r="I31" s="25">
        <f t="shared" si="1"/>
        <v>10</v>
      </c>
      <c r="J31" s="13"/>
      <c r="K31" s="14"/>
      <c r="L31" s="13"/>
      <c r="M31" s="13"/>
      <c r="N31" s="83"/>
      <c r="O31" s="84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92"/>
      <c r="AF31" s="93"/>
      <c r="AG31" s="97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99"/>
      <c r="AU31" s="99"/>
      <c r="AV31" s="99"/>
      <c r="AW31" s="99"/>
      <c r="AX31" s="99"/>
      <c r="AY31" s="99"/>
      <c r="AZ31" s="99"/>
    </row>
    <row r="32" spans="1:52" s="2" customFormat="1" ht="24" customHeight="1" x14ac:dyDescent="0.25">
      <c r="A32" s="156" t="s">
        <v>111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95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99"/>
      <c r="AU32" s="99"/>
      <c r="AV32" s="99"/>
      <c r="AW32" s="99"/>
      <c r="AX32" s="99"/>
      <c r="AY32" s="99"/>
      <c r="AZ32" s="99"/>
    </row>
    <row r="33" spans="1:52" s="2" customFormat="1" ht="39" x14ac:dyDescent="0.25">
      <c r="A33" s="22">
        <v>9</v>
      </c>
      <c r="B33" s="61" t="s">
        <v>52</v>
      </c>
      <c r="C33" s="6" t="s">
        <v>51</v>
      </c>
      <c r="D33" s="26" t="s">
        <v>53</v>
      </c>
      <c r="E33" s="21" t="s">
        <v>8</v>
      </c>
      <c r="F33" s="77">
        <v>1150</v>
      </c>
      <c r="G33" s="5">
        <v>10</v>
      </c>
      <c r="H33" s="25">
        <f t="shared" si="0"/>
        <v>11500</v>
      </c>
      <c r="I33" s="25">
        <f t="shared" si="1"/>
        <v>10</v>
      </c>
      <c r="J33" s="13"/>
      <c r="K33" s="14"/>
      <c r="L33" s="13"/>
      <c r="M33" s="13"/>
      <c r="N33" s="13"/>
      <c r="O33" s="15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92"/>
      <c r="AF33" s="93"/>
      <c r="AG33" s="97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1"/>
      <c r="AS33" s="102"/>
      <c r="AT33" s="99"/>
      <c r="AU33" s="99"/>
      <c r="AV33" s="99"/>
      <c r="AW33" s="99"/>
      <c r="AX33" s="99"/>
      <c r="AY33" s="99"/>
      <c r="AZ33" s="99"/>
    </row>
    <row r="34" spans="1:52" s="2" customFormat="1" ht="22.5" customHeight="1" x14ac:dyDescent="0.25">
      <c r="A34" s="156" t="s">
        <v>111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95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99"/>
      <c r="AU34" s="99"/>
      <c r="AV34" s="99"/>
      <c r="AW34" s="99"/>
      <c r="AX34" s="99"/>
      <c r="AY34" s="99"/>
      <c r="AZ34" s="99"/>
    </row>
    <row r="35" spans="1:52" s="2" customFormat="1" ht="39" x14ac:dyDescent="0.25">
      <c r="A35" s="22">
        <v>10</v>
      </c>
      <c r="B35" s="23"/>
      <c r="C35" s="6" t="s">
        <v>54</v>
      </c>
      <c r="D35" s="26" t="s">
        <v>55</v>
      </c>
      <c r="E35" s="21" t="s">
        <v>8</v>
      </c>
      <c r="F35" s="77">
        <v>10369</v>
      </c>
      <c r="G35" s="5">
        <v>50</v>
      </c>
      <c r="H35" s="25">
        <f t="shared" si="0"/>
        <v>518450</v>
      </c>
      <c r="I35" s="25">
        <f t="shared" si="1"/>
        <v>50</v>
      </c>
      <c r="J35" s="13"/>
      <c r="K35" s="14"/>
      <c r="L35" s="13"/>
      <c r="M35" s="13"/>
      <c r="N35" s="13"/>
      <c r="O35" s="15">
        <f>N35*G35</f>
        <v>0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1">
        <v>10000</v>
      </c>
      <c r="AA35" s="121">
        <f>Z35*G35</f>
        <v>500000</v>
      </c>
      <c r="AB35" s="12"/>
      <c r="AC35" s="12"/>
      <c r="AD35" s="12"/>
      <c r="AE35" s="92"/>
      <c r="AF35" s="93"/>
      <c r="AG35" s="97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4"/>
      <c r="AT35" s="99"/>
      <c r="AU35" s="99"/>
      <c r="AV35" s="99"/>
      <c r="AW35" s="99"/>
      <c r="AX35" s="99"/>
      <c r="AY35" s="99"/>
      <c r="AZ35" s="99"/>
    </row>
    <row r="36" spans="1:52" s="2" customFormat="1" ht="24.75" customHeight="1" x14ac:dyDescent="0.25">
      <c r="A36" s="156" t="s">
        <v>129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95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99"/>
      <c r="AU36" s="99"/>
      <c r="AV36" s="99"/>
      <c r="AW36" s="99"/>
      <c r="AX36" s="99"/>
      <c r="AY36" s="99"/>
      <c r="AZ36" s="99"/>
    </row>
    <row r="37" spans="1:52" s="2" customFormat="1" ht="26.25" x14ac:dyDescent="0.25">
      <c r="A37" s="22">
        <v>11</v>
      </c>
      <c r="B37" s="78" t="s">
        <v>57</v>
      </c>
      <c r="C37" s="79" t="s">
        <v>56</v>
      </c>
      <c r="D37" s="80" t="s">
        <v>58</v>
      </c>
      <c r="E37" s="81" t="s">
        <v>28</v>
      </c>
      <c r="F37" s="77">
        <v>56</v>
      </c>
      <c r="G37" s="5">
        <v>24</v>
      </c>
      <c r="H37" s="25">
        <f>G37*F37</f>
        <v>1344</v>
      </c>
      <c r="I37" s="25">
        <f t="shared" si="1"/>
        <v>24</v>
      </c>
      <c r="J37" s="13"/>
      <c r="K37" s="14"/>
      <c r="L37" s="13"/>
      <c r="M37" s="13"/>
      <c r="N37" s="13"/>
      <c r="O37" s="15">
        <f>N37*G37</f>
        <v>0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92"/>
      <c r="AF37" s="93"/>
      <c r="AG37" s="97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99"/>
      <c r="AU37" s="99"/>
      <c r="AV37" s="99"/>
      <c r="AW37" s="99"/>
      <c r="AX37" s="99"/>
      <c r="AY37" s="99"/>
      <c r="AZ37" s="99"/>
    </row>
    <row r="38" spans="1:52" s="2" customFormat="1" ht="24" customHeight="1" x14ac:dyDescent="0.25">
      <c r="A38" s="156" t="s">
        <v>111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95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99"/>
      <c r="AU38" s="99"/>
      <c r="AV38" s="99"/>
      <c r="AW38" s="99"/>
      <c r="AX38" s="99"/>
      <c r="AY38" s="99"/>
      <c r="AZ38" s="99"/>
    </row>
    <row r="39" spans="1:52" s="2" customFormat="1" ht="204.75" x14ac:dyDescent="0.25">
      <c r="A39" s="22">
        <v>12</v>
      </c>
      <c r="B39" s="23"/>
      <c r="C39" s="79" t="s">
        <v>89</v>
      </c>
      <c r="D39" s="80" t="s">
        <v>90</v>
      </c>
      <c r="E39" s="81" t="s">
        <v>8</v>
      </c>
      <c r="F39" s="24">
        <v>89</v>
      </c>
      <c r="G39" s="5">
        <v>150</v>
      </c>
      <c r="H39" s="25">
        <f>G39*F39</f>
        <v>13350</v>
      </c>
      <c r="I39" s="25">
        <f t="shared" si="1"/>
        <v>150</v>
      </c>
      <c r="J39" s="87"/>
      <c r="K39" s="87"/>
      <c r="L39" s="85"/>
      <c r="M39" s="85"/>
      <c r="N39" s="118"/>
      <c r="O39" s="117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92"/>
      <c r="AF39" s="93"/>
      <c r="AG39" s="97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4"/>
      <c r="AT39" s="99"/>
      <c r="AU39" s="99"/>
      <c r="AV39" s="99"/>
      <c r="AW39" s="99"/>
      <c r="AX39" s="99"/>
      <c r="AY39" s="99"/>
      <c r="AZ39" s="99"/>
    </row>
    <row r="40" spans="1:52" s="2" customFormat="1" ht="24.75" customHeight="1" x14ac:dyDescent="0.25">
      <c r="A40" s="156" t="s">
        <v>111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95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99"/>
      <c r="AU40" s="99"/>
      <c r="AV40" s="99"/>
      <c r="AW40" s="99"/>
      <c r="AX40" s="99"/>
      <c r="AY40" s="99"/>
      <c r="AZ40" s="99"/>
    </row>
    <row r="41" spans="1:52" s="2" customFormat="1" ht="26.25" x14ac:dyDescent="0.25">
      <c r="A41" s="22">
        <v>13</v>
      </c>
      <c r="B41" s="23"/>
      <c r="C41" s="79" t="s">
        <v>64</v>
      </c>
      <c r="D41" s="80" t="s">
        <v>91</v>
      </c>
      <c r="E41" s="81" t="s">
        <v>67</v>
      </c>
      <c r="F41" s="24">
        <v>1500</v>
      </c>
      <c r="G41" s="5">
        <v>150</v>
      </c>
      <c r="H41" s="25">
        <f>G41*F41</f>
        <v>225000</v>
      </c>
      <c r="I41" s="25">
        <f t="shared" si="1"/>
        <v>150</v>
      </c>
      <c r="J41" s="13"/>
      <c r="K41" s="14"/>
      <c r="L41" s="13"/>
      <c r="M41" s="13"/>
      <c r="N41" s="83"/>
      <c r="O41" s="83"/>
      <c r="P41" s="126">
        <v>749.6</v>
      </c>
      <c r="Q41" s="122">
        <f>P41*G41</f>
        <v>112440</v>
      </c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92"/>
      <c r="AF41" s="93"/>
      <c r="AG41" s="97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4"/>
      <c r="AT41" s="99"/>
      <c r="AU41" s="99"/>
      <c r="AV41" s="99"/>
      <c r="AW41" s="99"/>
      <c r="AX41" s="99"/>
      <c r="AY41" s="99"/>
      <c r="AZ41" s="99"/>
    </row>
    <row r="42" spans="1:52" s="2" customFormat="1" ht="24" customHeight="1" x14ac:dyDescent="0.25">
      <c r="A42" s="156" t="s">
        <v>112</v>
      </c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95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99"/>
      <c r="AU42" s="99"/>
      <c r="AV42" s="99"/>
      <c r="AW42" s="99"/>
      <c r="AX42" s="99"/>
      <c r="AY42" s="99"/>
      <c r="AZ42" s="99"/>
    </row>
    <row r="43" spans="1:52" s="4" customFormat="1" ht="64.5" x14ac:dyDescent="0.25">
      <c r="A43" s="22">
        <v>14</v>
      </c>
      <c r="B43" s="23"/>
      <c r="C43" s="79" t="s">
        <v>62</v>
      </c>
      <c r="D43" s="80" t="s">
        <v>63</v>
      </c>
      <c r="E43" s="81" t="s">
        <v>9</v>
      </c>
      <c r="F43" s="25">
        <v>462</v>
      </c>
      <c r="G43" s="8">
        <v>50</v>
      </c>
      <c r="H43" s="25">
        <f>G43*F43</f>
        <v>23100</v>
      </c>
      <c r="I43" s="25">
        <f t="shared" si="1"/>
        <v>50</v>
      </c>
      <c r="J43" s="13"/>
      <c r="K43" s="14"/>
      <c r="L43" s="85">
        <v>450</v>
      </c>
      <c r="M43" s="86">
        <f>L43*G43</f>
        <v>22500</v>
      </c>
      <c r="N43" s="13"/>
      <c r="O43" s="13"/>
      <c r="P43" s="13"/>
      <c r="Q43" s="13"/>
      <c r="R43" s="119">
        <v>425</v>
      </c>
      <c r="S43" s="120">
        <f>R43*G43</f>
        <v>21250</v>
      </c>
      <c r="T43" s="85">
        <v>460</v>
      </c>
      <c r="U43" s="86">
        <f>T43*G43</f>
        <v>23000</v>
      </c>
      <c r="V43" s="13"/>
      <c r="W43" s="13"/>
      <c r="X43" s="85">
        <v>450</v>
      </c>
      <c r="Y43" s="86">
        <f>X43*G43</f>
        <v>22500</v>
      </c>
      <c r="Z43" s="13"/>
      <c r="AA43" s="13"/>
      <c r="AB43" s="13"/>
      <c r="AC43" s="13"/>
      <c r="AD43" s="13"/>
      <c r="AE43" s="96"/>
      <c r="AF43" s="93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8"/>
      <c r="AT43" s="100"/>
      <c r="AU43" s="100"/>
      <c r="AV43" s="100"/>
      <c r="AW43" s="100"/>
      <c r="AX43" s="100"/>
      <c r="AY43" s="100"/>
      <c r="AZ43" s="100"/>
    </row>
    <row r="44" spans="1:52" s="4" customFormat="1" ht="25.5" customHeight="1" x14ac:dyDescent="0.25">
      <c r="A44" s="156" t="s">
        <v>113</v>
      </c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95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00"/>
      <c r="AU44" s="100"/>
      <c r="AV44" s="100"/>
      <c r="AW44" s="100"/>
      <c r="AX44" s="100"/>
      <c r="AY44" s="100"/>
      <c r="AZ44" s="100"/>
    </row>
    <row r="45" spans="1:52" s="2" customFormat="1" ht="26.25" x14ac:dyDescent="0.25">
      <c r="A45" s="22">
        <v>15</v>
      </c>
      <c r="B45" s="23"/>
      <c r="C45" s="79" t="s">
        <v>65</v>
      </c>
      <c r="D45" s="80" t="s">
        <v>66</v>
      </c>
      <c r="E45" s="81" t="s">
        <v>9</v>
      </c>
      <c r="F45" s="24">
        <v>6500</v>
      </c>
      <c r="G45" s="5">
        <v>15</v>
      </c>
      <c r="H45" s="25">
        <f>G45*F45</f>
        <v>97500</v>
      </c>
      <c r="I45" s="25">
        <f t="shared" ref="I45:I60" si="2">G45</f>
        <v>15</v>
      </c>
      <c r="J45" s="13"/>
      <c r="K45" s="14"/>
      <c r="L45" s="13"/>
      <c r="M45" s="13"/>
      <c r="N45" s="83"/>
      <c r="O45" s="84"/>
      <c r="P45" s="12"/>
      <c r="Q45" s="12"/>
      <c r="R45" s="90">
        <v>6450</v>
      </c>
      <c r="S45" s="89">
        <f>R45*G45</f>
        <v>96750</v>
      </c>
      <c r="T45" s="90">
        <v>6480</v>
      </c>
      <c r="U45" s="89">
        <f>T45*G45</f>
        <v>97200</v>
      </c>
      <c r="V45" s="121">
        <v>4215</v>
      </c>
      <c r="W45" s="122">
        <f>V45*G45</f>
        <v>63225</v>
      </c>
      <c r="X45" s="12"/>
      <c r="Y45" s="12"/>
      <c r="Z45" s="12"/>
      <c r="AA45" s="12"/>
      <c r="AB45" s="12"/>
      <c r="AC45" s="12"/>
      <c r="AD45" s="12"/>
      <c r="AE45" s="92"/>
      <c r="AF45" s="93"/>
      <c r="AG45" s="97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99"/>
      <c r="AU45" s="99"/>
      <c r="AV45" s="99"/>
      <c r="AW45" s="99"/>
      <c r="AX45" s="99"/>
      <c r="AY45" s="99"/>
      <c r="AZ45" s="99"/>
    </row>
    <row r="46" spans="1:52" s="2" customFormat="1" ht="25.5" customHeight="1" x14ac:dyDescent="0.25">
      <c r="A46" s="156" t="s">
        <v>114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95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99"/>
      <c r="AU46" s="99"/>
      <c r="AV46" s="99"/>
      <c r="AW46" s="99"/>
      <c r="AX46" s="99"/>
      <c r="AY46" s="99"/>
      <c r="AZ46" s="99"/>
    </row>
    <row r="47" spans="1:52" s="2" customFormat="1" ht="26.25" x14ac:dyDescent="0.25">
      <c r="A47" s="22">
        <v>16</v>
      </c>
      <c r="B47" s="23"/>
      <c r="C47" s="79" t="s">
        <v>92</v>
      </c>
      <c r="D47" s="82" t="s">
        <v>93</v>
      </c>
      <c r="E47" s="81" t="s">
        <v>94</v>
      </c>
      <c r="F47" s="24">
        <v>52.1</v>
      </c>
      <c r="G47" s="5">
        <v>8000</v>
      </c>
      <c r="H47" s="25">
        <f t="shared" ref="H47:H60" si="3">G47*F47</f>
        <v>416800</v>
      </c>
      <c r="I47" s="25">
        <f t="shared" si="2"/>
        <v>8000</v>
      </c>
      <c r="J47" s="119">
        <v>38.700000000000003</v>
      </c>
      <c r="K47" s="123">
        <f>J47*G47</f>
        <v>309600</v>
      </c>
      <c r="L47" s="85">
        <v>52</v>
      </c>
      <c r="M47" s="86">
        <f>L47*G47</f>
        <v>416000</v>
      </c>
      <c r="N47" s="85">
        <v>47</v>
      </c>
      <c r="O47" s="86">
        <f>N47*G47</f>
        <v>376000</v>
      </c>
      <c r="P47" s="12"/>
      <c r="Q47" s="12"/>
      <c r="R47" s="88">
        <v>48</v>
      </c>
      <c r="S47" s="89">
        <f>R47*G47</f>
        <v>384000</v>
      </c>
      <c r="T47" s="88">
        <v>50</v>
      </c>
      <c r="U47" s="89">
        <f>T47*G47</f>
        <v>400000</v>
      </c>
      <c r="V47" s="88">
        <v>41</v>
      </c>
      <c r="W47" s="89">
        <f>V47*G47</f>
        <v>328000</v>
      </c>
      <c r="X47" s="88">
        <v>48</v>
      </c>
      <c r="Y47" s="89">
        <f>X47*G47</f>
        <v>384000</v>
      </c>
      <c r="Z47" s="12"/>
      <c r="AA47" s="12"/>
      <c r="AB47" s="12"/>
      <c r="AC47" s="12"/>
      <c r="AD47" s="12"/>
      <c r="AE47" s="92"/>
      <c r="AF47" s="93"/>
      <c r="AG47" s="97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99"/>
      <c r="AU47" s="99"/>
      <c r="AV47" s="99"/>
      <c r="AW47" s="99"/>
      <c r="AX47" s="99"/>
      <c r="AY47" s="99"/>
      <c r="AZ47" s="99"/>
    </row>
    <row r="48" spans="1:52" s="2" customFormat="1" ht="26.25" customHeight="1" x14ac:dyDescent="0.25">
      <c r="A48" s="156" t="s">
        <v>115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95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99"/>
      <c r="AU48" s="99"/>
      <c r="AV48" s="99"/>
      <c r="AW48" s="99"/>
      <c r="AX48" s="99"/>
      <c r="AY48" s="99"/>
      <c r="AZ48" s="99"/>
    </row>
    <row r="49" spans="1:52" s="2" customFormat="1" ht="38.25" x14ac:dyDescent="0.25">
      <c r="A49" s="22">
        <v>17</v>
      </c>
      <c r="B49" s="23"/>
      <c r="C49" s="79" t="s">
        <v>95</v>
      </c>
      <c r="D49" s="79" t="s">
        <v>95</v>
      </c>
      <c r="E49" s="81" t="s">
        <v>8</v>
      </c>
      <c r="F49" s="77">
        <v>8282.5</v>
      </c>
      <c r="G49" s="5">
        <v>60</v>
      </c>
      <c r="H49" s="25">
        <f t="shared" si="3"/>
        <v>496950</v>
      </c>
      <c r="I49" s="25">
        <f t="shared" si="2"/>
        <v>60</v>
      </c>
      <c r="J49" s="13"/>
      <c r="K49" s="14"/>
      <c r="L49" s="124">
        <v>8078</v>
      </c>
      <c r="M49" s="124">
        <f>L49*G49</f>
        <v>484680</v>
      </c>
      <c r="N49" s="83"/>
      <c r="O49" s="84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92"/>
      <c r="AF49" s="93"/>
      <c r="AG49" s="97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4"/>
      <c r="AT49" s="99"/>
      <c r="AU49" s="99"/>
      <c r="AV49" s="99"/>
      <c r="AW49" s="99"/>
      <c r="AX49" s="99"/>
      <c r="AY49" s="99"/>
      <c r="AZ49" s="99"/>
    </row>
    <row r="50" spans="1:52" s="3" customFormat="1" ht="39" hidden="1" x14ac:dyDescent="0.25">
      <c r="A50" s="22">
        <v>18</v>
      </c>
      <c r="B50" s="23" t="s">
        <v>36</v>
      </c>
      <c r="C50" s="6" t="s">
        <v>35</v>
      </c>
      <c r="D50" s="26" t="s">
        <v>37</v>
      </c>
      <c r="E50" s="21" t="s">
        <v>8</v>
      </c>
      <c r="F50" s="24">
        <v>55.2</v>
      </c>
      <c r="G50" s="5">
        <v>12</v>
      </c>
      <c r="H50" s="25">
        <f t="shared" si="3"/>
        <v>662.40000000000009</v>
      </c>
      <c r="I50" s="25">
        <f t="shared" si="2"/>
        <v>12</v>
      </c>
      <c r="J50" s="13"/>
      <c r="K50" s="14"/>
      <c r="L50" s="13"/>
      <c r="M50" s="13"/>
      <c r="N50" s="13"/>
      <c r="O50" s="13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92"/>
      <c r="AF50" s="93"/>
      <c r="AG50" s="97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99"/>
      <c r="AU50" s="99"/>
      <c r="AV50" s="99"/>
      <c r="AW50" s="99"/>
      <c r="AX50" s="99"/>
      <c r="AY50" s="99"/>
      <c r="AZ50" s="99"/>
    </row>
    <row r="51" spans="1:52" s="3" customFormat="1" ht="24.75" customHeight="1" x14ac:dyDescent="0.25">
      <c r="A51" s="156" t="s">
        <v>116</v>
      </c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95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99"/>
      <c r="AU51" s="99"/>
      <c r="AV51" s="99"/>
      <c r="AW51" s="99"/>
      <c r="AX51" s="99"/>
      <c r="AY51" s="99"/>
      <c r="AZ51" s="99"/>
    </row>
    <row r="52" spans="1:52" s="2" customFormat="1" ht="25.5" x14ac:dyDescent="0.25">
      <c r="A52" s="22">
        <v>18</v>
      </c>
      <c r="B52" s="23"/>
      <c r="C52" s="79" t="s">
        <v>96</v>
      </c>
      <c r="D52" s="79" t="s">
        <v>96</v>
      </c>
      <c r="E52" s="81" t="s">
        <v>9</v>
      </c>
      <c r="F52" s="24">
        <v>16250</v>
      </c>
      <c r="G52" s="5">
        <v>1</v>
      </c>
      <c r="H52" s="25">
        <f t="shared" si="3"/>
        <v>16250</v>
      </c>
      <c r="I52" s="25">
        <f t="shared" si="2"/>
        <v>1</v>
      </c>
      <c r="J52" s="13"/>
      <c r="K52" s="14"/>
      <c r="L52" s="123">
        <v>15620</v>
      </c>
      <c r="M52" s="124">
        <f>L52*G52</f>
        <v>15620</v>
      </c>
      <c r="N52" s="13"/>
      <c r="O52" s="13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92"/>
      <c r="AF52" s="93"/>
      <c r="AG52" s="97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99"/>
      <c r="AU52" s="99"/>
      <c r="AV52" s="99"/>
      <c r="AW52" s="99"/>
      <c r="AX52" s="99"/>
      <c r="AY52" s="99"/>
      <c r="AZ52" s="99"/>
    </row>
    <row r="53" spans="1:52" s="2" customFormat="1" ht="25.5" customHeight="1" x14ac:dyDescent="0.25">
      <c r="A53" s="156" t="s">
        <v>117</v>
      </c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95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42"/>
      <c r="AS53" s="142"/>
      <c r="AT53" s="99"/>
      <c r="AU53" s="99"/>
      <c r="AV53" s="99"/>
      <c r="AW53" s="99"/>
      <c r="AX53" s="99"/>
      <c r="AY53" s="99"/>
      <c r="AZ53" s="99"/>
    </row>
    <row r="54" spans="1:52" s="2" customFormat="1" x14ac:dyDescent="0.25">
      <c r="A54" s="22">
        <v>19</v>
      </c>
      <c r="B54" s="23"/>
      <c r="C54" s="79" t="s">
        <v>97</v>
      </c>
      <c r="D54" s="79" t="s">
        <v>97</v>
      </c>
      <c r="E54" s="81" t="s">
        <v>98</v>
      </c>
      <c r="F54" s="24">
        <v>78.5</v>
      </c>
      <c r="G54" s="5">
        <v>50</v>
      </c>
      <c r="H54" s="25">
        <f t="shared" si="3"/>
        <v>3925</v>
      </c>
      <c r="I54" s="25">
        <f t="shared" si="2"/>
        <v>50</v>
      </c>
      <c r="J54" s="13"/>
      <c r="K54" s="14"/>
      <c r="L54" s="119">
        <v>77.5</v>
      </c>
      <c r="M54" s="120">
        <f>L54*G54</f>
        <v>3875</v>
      </c>
      <c r="N54" s="83"/>
      <c r="O54" s="84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92"/>
      <c r="AF54" s="93"/>
      <c r="AG54" s="97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4"/>
      <c r="AT54" s="99"/>
      <c r="AU54" s="99"/>
      <c r="AV54" s="99"/>
      <c r="AW54" s="99"/>
      <c r="AX54" s="99"/>
      <c r="AY54" s="99"/>
      <c r="AZ54" s="99"/>
    </row>
    <row r="55" spans="1:52" s="2" customFormat="1" ht="25.5" customHeight="1" x14ac:dyDescent="0.25">
      <c r="A55" s="156" t="s">
        <v>118</v>
      </c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95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99"/>
      <c r="AU55" s="99"/>
      <c r="AV55" s="99"/>
      <c r="AW55" s="99"/>
      <c r="AX55" s="99"/>
      <c r="AY55" s="99"/>
      <c r="AZ55" s="99"/>
    </row>
    <row r="56" spans="1:52" s="2" customFormat="1" ht="51" x14ac:dyDescent="0.25">
      <c r="A56" s="22">
        <v>20</v>
      </c>
      <c r="B56" s="23"/>
      <c r="C56" s="79" t="s">
        <v>99</v>
      </c>
      <c r="D56" s="79" t="s">
        <v>100</v>
      </c>
      <c r="E56" s="81" t="s">
        <v>9</v>
      </c>
      <c r="F56" s="24">
        <v>26000</v>
      </c>
      <c r="G56" s="5">
        <v>2</v>
      </c>
      <c r="H56" s="25">
        <f t="shared" si="3"/>
        <v>52000</v>
      </c>
      <c r="I56" s="25">
        <f t="shared" si="2"/>
        <v>2</v>
      </c>
      <c r="J56" s="13"/>
      <c r="K56" s="14"/>
      <c r="L56" s="125">
        <v>20200</v>
      </c>
      <c r="M56" s="125">
        <f>L56*G56</f>
        <v>40400</v>
      </c>
      <c r="N56" s="17"/>
      <c r="O56" s="18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92"/>
      <c r="AF56" s="93"/>
      <c r="AG56" s="97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1"/>
      <c r="AS56" s="102"/>
      <c r="AT56" s="99"/>
      <c r="AU56" s="99"/>
      <c r="AV56" s="99"/>
      <c r="AW56" s="99"/>
      <c r="AX56" s="99"/>
      <c r="AY56" s="99"/>
      <c r="AZ56" s="99"/>
    </row>
    <row r="57" spans="1:52" s="2" customFormat="1" ht="23.25" customHeight="1" x14ac:dyDescent="0.25">
      <c r="A57" s="156" t="s">
        <v>119</v>
      </c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95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99"/>
      <c r="AU57" s="99"/>
      <c r="AV57" s="99"/>
      <c r="AW57" s="99"/>
      <c r="AX57" s="99"/>
      <c r="AY57" s="99"/>
      <c r="AZ57" s="99"/>
    </row>
    <row r="58" spans="1:52" s="2" customFormat="1" ht="89.25" x14ac:dyDescent="0.25">
      <c r="A58" s="22">
        <v>21</v>
      </c>
      <c r="B58" s="23"/>
      <c r="C58" s="79" t="s">
        <v>101</v>
      </c>
      <c r="D58" s="79" t="s">
        <v>102</v>
      </c>
      <c r="E58" s="81" t="s">
        <v>9</v>
      </c>
      <c r="F58" s="24">
        <v>12600</v>
      </c>
      <c r="G58" s="5">
        <v>2</v>
      </c>
      <c r="H58" s="25">
        <f t="shared" si="3"/>
        <v>25200</v>
      </c>
      <c r="I58" s="25">
        <f t="shared" si="2"/>
        <v>2</v>
      </c>
      <c r="J58" s="13"/>
      <c r="K58" s="14"/>
      <c r="L58" s="123">
        <v>8000</v>
      </c>
      <c r="M58" s="120">
        <f>L58*G58</f>
        <v>16000</v>
      </c>
      <c r="N58" s="17"/>
      <c r="O58" s="18"/>
      <c r="P58" s="12"/>
      <c r="Q58" s="12"/>
      <c r="R58" s="91">
        <v>11650</v>
      </c>
      <c r="S58" s="89">
        <f>R58*G58</f>
        <v>23300</v>
      </c>
      <c r="T58" s="90">
        <v>12000</v>
      </c>
      <c r="U58" s="89">
        <f>T58*G58</f>
        <v>24000</v>
      </c>
      <c r="V58" s="12"/>
      <c r="W58" s="12"/>
      <c r="X58" s="12"/>
      <c r="Y58" s="12"/>
      <c r="Z58" s="12"/>
      <c r="AA58" s="12"/>
      <c r="AB58" s="12"/>
      <c r="AC58" s="12"/>
      <c r="AD58" s="12"/>
      <c r="AE58" s="92"/>
      <c r="AF58" s="93"/>
      <c r="AG58" s="97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1"/>
      <c r="AS58" s="102"/>
      <c r="AT58" s="99"/>
      <c r="AU58" s="99"/>
      <c r="AV58" s="99"/>
      <c r="AW58" s="99"/>
      <c r="AX58" s="99"/>
      <c r="AY58" s="99"/>
      <c r="AZ58" s="99"/>
    </row>
    <row r="59" spans="1:52" s="3" customFormat="1" ht="26.25" hidden="1" x14ac:dyDescent="0.25">
      <c r="A59" s="22">
        <v>23</v>
      </c>
      <c r="B59" s="12" t="s">
        <v>41</v>
      </c>
      <c r="C59" s="6" t="s">
        <v>41</v>
      </c>
      <c r="D59" s="26" t="s">
        <v>42</v>
      </c>
      <c r="E59" s="21" t="s">
        <v>28</v>
      </c>
      <c r="F59" s="24"/>
      <c r="G59" s="5">
        <v>30</v>
      </c>
      <c r="H59" s="25">
        <f t="shared" si="3"/>
        <v>0</v>
      </c>
      <c r="I59" s="25">
        <f t="shared" si="2"/>
        <v>30</v>
      </c>
      <c r="J59" s="13"/>
      <c r="K59" s="14"/>
      <c r="L59" s="13"/>
      <c r="M59" s="13"/>
      <c r="N59" s="13"/>
      <c r="O59" s="13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92"/>
      <c r="AF59" s="93"/>
      <c r="AG59" s="97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99"/>
      <c r="AU59" s="99"/>
      <c r="AV59" s="99"/>
      <c r="AW59" s="99"/>
      <c r="AX59" s="99"/>
      <c r="AY59" s="99"/>
      <c r="AZ59" s="99"/>
    </row>
    <row r="60" spans="1:52" s="3" customFormat="1" ht="51.75" hidden="1" x14ac:dyDescent="0.25">
      <c r="A60" s="22">
        <v>24</v>
      </c>
      <c r="B60" s="23" t="s">
        <v>43</v>
      </c>
      <c r="C60" s="6" t="s">
        <v>43</v>
      </c>
      <c r="D60" s="26" t="s">
        <v>44</v>
      </c>
      <c r="E60" s="21" t="s">
        <v>8</v>
      </c>
      <c r="F60" s="24">
        <v>9.15</v>
      </c>
      <c r="G60" s="5">
        <v>500</v>
      </c>
      <c r="H60" s="25">
        <f t="shared" si="3"/>
        <v>4575</v>
      </c>
      <c r="I60" s="25">
        <f t="shared" si="2"/>
        <v>500</v>
      </c>
      <c r="J60" s="13">
        <v>694</v>
      </c>
      <c r="K60" s="14"/>
      <c r="L60" s="13"/>
      <c r="M60" s="13"/>
      <c r="N60" s="13"/>
      <c r="O60" s="13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92"/>
      <c r="AF60" s="93"/>
      <c r="AG60" s="97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99"/>
      <c r="AU60" s="99"/>
      <c r="AV60" s="99"/>
      <c r="AW60" s="99"/>
      <c r="AX60" s="99"/>
      <c r="AY60" s="99"/>
      <c r="AZ60" s="99"/>
    </row>
    <row r="61" spans="1:52" s="3" customFormat="1" ht="26.25" customHeight="1" x14ac:dyDescent="0.25">
      <c r="A61" s="156" t="s">
        <v>120</v>
      </c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95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42"/>
      <c r="AT61" s="99"/>
      <c r="AU61" s="99"/>
      <c r="AV61" s="99"/>
      <c r="AW61" s="99"/>
      <c r="AX61" s="99"/>
      <c r="AY61" s="99"/>
      <c r="AZ61" s="99"/>
    </row>
    <row r="62" spans="1:52" s="2" customFormat="1" x14ac:dyDescent="0.25">
      <c r="A62" s="62"/>
      <c r="B62" s="63"/>
      <c r="C62" s="63"/>
      <c r="D62" s="54" t="s">
        <v>78</v>
      </c>
      <c r="E62" s="63"/>
      <c r="F62" s="63"/>
      <c r="G62" s="63"/>
      <c r="H62" s="65">
        <f>H16+H18+H21+H23+H25+H27+H29+H31+H33+H35+H37+H39+H41+H43+H45+H47+H49+H52+H54+H56+H58</f>
        <v>2069277</v>
      </c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105"/>
      <c r="AF62" s="111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99"/>
      <c r="AU62" s="99"/>
      <c r="AV62" s="99"/>
      <c r="AW62" s="99"/>
      <c r="AX62" s="99"/>
      <c r="AY62" s="99"/>
      <c r="AZ62" s="99"/>
    </row>
    <row r="63" spans="1:52" s="2" customFormat="1" ht="15.75" customHeight="1" x14ac:dyDescent="0.25">
      <c r="A63" s="47"/>
      <c r="B63" s="48"/>
      <c r="C63" s="48"/>
      <c r="D63" s="64" t="s">
        <v>76</v>
      </c>
      <c r="E63" s="48"/>
      <c r="F63" s="48"/>
      <c r="G63" s="48"/>
      <c r="H63" s="64"/>
      <c r="I63" s="48"/>
      <c r="J63" s="49"/>
      <c r="K63" s="50">
        <f>SUM(K16:K61)</f>
        <v>309600</v>
      </c>
      <c r="L63" s="51"/>
      <c r="M63" s="50">
        <f>SUM(M16:M61)</f>
        <v>999075</v>
      </c>
      <c r="N63" s="51"/>
      <c r="O63" s="50">
        <f>SUM(O16:O61)</f>
        <v>376000</v>
      </c>
      <c r="P63" s="52"/>
      <c r="Q63" s="53">
        <f>SUM(Q16:Q61)</f>
        <v>112440</v>
      </c>
      <c r="R63" s="52"/>
      <c r="S63" s="53">
        <f>SUM(S16:S61)</f>
        <v>525300</v>
      </c>
      <c r="T63" s="52"/>
      <c r="U63" s="53">
        <f>SUM(U16:U61)</f>
        <v>544200</v>
      </c>
      <c r="V63" s="52"/>
      <c r="W63" s="53">
        <f>SUM(W16:W61)</f>
        <v>391225</v>
      </c>
      <c r="X63" s="52"/>
      <c r="Y63" s="53">
        <f>SUM(Y16:Y61)</f>
        <v>406500</v>
      </c>
      <c r="Z63" s="52"/>
      <c r="AA63" s="53">
        <f>SUM(AA16:AA61)</f>
        <v>500000</v>
      </c>
      <c r="AB63" s="52"/>
      <c r="AC63" s="53">
        <f>SUM(AC16:AC61)</f>
        <v>0</v>
      </c>
      <c r="AD63" s="52"/>
      <c r="AE63" s="106">
        <f>SUM(AE16:AE61)</f>
        <v>0</v>
      </c>
      <c r="AF63" s="44"/>
      <c r="AG63" s="144">
        <f>SUM(AG16:AG61)</f>
        <v>0</v>
      </c>
      <c r="AH63" s="145"/>
      <c r="AI63" s="146">
        <f>SUM(AI16:AI61)</f>
        <v>0</v>
      </c>
      <c r="AJ63" s="145"/>
      <c r="AK63" s="146">
        <f>SUM(AK16:AK61)</f>
        <v>0</v>
      </c>
      <c r="AL63" s="145"/>
      <c r="AM63" s="146">
        <f>SUM(AM16:AM61)</f>
        <v>0</v>
      </c>
      <c r="AN63" s="145"/>
      <c r="AO63" s="146">
        <f>SUM(AO16:AO61)</f>
        <v>0</v>
      </c>
      <c r="AP63" s="145"/>
      <c r="AQ63" s="146">
        <f>SUM(AQ16:AQ61)</f>
        <v>0</v>
      </c>
      <c r="AR63" s="145"/>
      <c r="AS63" s="147"/>
      <c r="AT63" s="99"/>
      <c r="AU63" s="99"/>
      <c r="AV63" s="99"/>
      <c r="AW63" s="99"/>
      <c r="AX63" s="99"/>
      <c r="AY63" s="99"/>
      <c r="AZ63" s="99"/>
    </row>
    <row r="64" spans="1:52" s="2" customFormat="1" ht="26.25" x14ac:dyDescent="0.25">
      <c r="A64" s="54"/>
      <c r="B64" s="54"/>
      <c r="C64" s="54"/>
      <c r="D64" s="54" t="s">
        <v>77</v>
      </c>
      <c r="E64" s="54"/>
      <c r="F64" s="54"/>
      <c r="G64" s="54"/>
      <c r="H64" s="55"/>
      <c r="I64" s="54"/>
      <c r="J64" s="56"/>
      <c r="K64" s="57">
        <v>309600</v>
      </c>
      <c r="L64" s="58"/>
      <c r="M64" s="57">
        <f>M49+M52+M54+M56+M58</f>
        <v>560575</v>
      </c>
      <c r="N64" s="58"/>
      <c r="O64" s="57"/>
      <c r="P64" s="59"/>
      <c r="Q64" s="60">
        <v>112440</v>
      </c>
      <c r="R64" s="59"/>
      <c r="S64" s="60">
        <v>21250</v>
      </c>
      <c r="T64" s="59"/>
      <c r="U64" s="60"/>
      <c r="V64" s="59"/>
      <c r="W64" s="60">
        <v>63225</v>
      </c>
      <c r="X64" s="59"/>
      <c r="Y64" s="60"/>
      <c r="Z64" s="59"/>
      <c r="AA64" s="60">
        <v>500000</v>
      </c>
      <c r="AB64" s="59"/>
      <c r="AC64" s="60"/>
      <c r="AD64" s="59"/>
      <c r="AE64" s="107"/>
      <c r="AF64" s="44"/>
      <c r="AG64" s="144"/>
      <c r="AH64" s="145"/>
      <c r="AI64" s="146"/>
      <c r="AJ64" s="145"/>
      <c r="AK64" s="146"/>
      <c r="AL64" s="145"/>
      <c r="AM64" s="146"/>
      <c r="AN64" s="145"/>
      <c r="AO64" s="146"/>
      <c r="AP64" s="145"/>
      <c r="AQ64" s="146"/>
      <c r="AR64" s="145"/>
      <c r="AS64" s="147"/>
      <c r="AT64" s="99"/>
      <c r="AU64" s="99"/>
      <c r="AV64" s="99"/>
      <c r="AW64" s="99"/>
      <c r="AX64" s="99"/>
      <c r="AY64" s="99"/>
      <c r="AZ64" s="99"/>
    </row>
    <row r="65" spans="1:52" s="2" customFormat="1" ht="15.75" customHeight="1" x14ac:dyDescent="0.25">
      <c r="A65" s="48"/>
      <c r="B65" s="48"/>
      <c r="C65" s="48"/>
      <c r="D65" s="48" t="s">
        <v>79</v>
      </c>
      <c r="E65" s="48"/>
      <c r="F65" s="48"/>
      <c r="G65" s="48"/>
      <c r="H65" s="60">
        <f>K64+M64+Q64+S64+W64+AA64</f>
        <v>1567090</v>
      </c>
      <c r="I65" s="48"/>
      <c r="J65" s="49"/>
      <c r="K65" s="50"/>
      <c r="L65" s="51"/>
      <c r="M65" s="50"/>
      <c r="N65" s="51"/>
      <c r="O65" s="50"/>
      <c r="P65" s="52"/>
      <c r="Q65" s="53"/>
      <c r="R65" s="52"/>
      <c r="S65" s="53"/>
      <c r="T65" s="52"/>
      <c r="U65" s="53"/>
      <c r="V65" s="52"/>
      <c r="W65" s="53"/>
      <c r="X65" s="52"/>
      <c r="Y65" s="53"/>
      <c r="Z65" s="52"/>
      <c r="AA65" s="53"/>
      <c r="AB65" s="52"/>
      <c r="AC65" s="53"/>
      <c r="AD65" s="52"/>
      <c r="AE65" s="106"/>
      <c r="AF65" s="44"/>
      <c r="AG65" s="144"/>
      <c r="AH65" s="145"/>
      <c r="AI65" s="146"/>
      <c r="AJ65" s="145"/>
      <c r="AK65" s="146"/>
      <c r="AL65" s="145"/>
      <c r="AM65" s="146"/>
      <c r="AN65" s="145"/>
      <c r="AO65" s="146"/>
      <c r="AP65" s="145"/>
      <c r="AQ65" s="146"/>
      <c r="AR65" s="145"/>
      <c r="AS65" s="147"/>
      <c r="AT65" s="99"/>
      <c r="AU65" s="99"/>
      <c r="AV65" s="99"/>
      <c r="AW65" s="99"/>
      <c r="AX65" s="99"/>
      <c r="AY65" s="99"/>
      <c r="AZ65" s="99"/>
    </row>
    <row r="66" spans="1:52" s="2" customFormat="1" x14ac:dyDescent="0.25">
      <c r="A66" s="48"/>
      <c r="B66" s="48"/>
      <c r="C66" s="48"/>
      <c r="D66" s="48" t="s">
        <v>81</v>
      </c>
      <c r="E66" s="48"/>
      <c r="F66" s="48"/>
      <c r="G66" s="48"/>
      <c r="H66" s="60">
        <v>194102</v>
      </c>
      <c r="I66" s="48"/>
      <c r="J66" s="49"/>
      <c r="K66" s="50"/>
      <c r="L66" s="51"/>
      <c r="M66" s="50"/>
      <c r="N66" s="51"/>
      <c r="O66" s="50"/>
      <c r="P66" s="52"/>
      <c r="Q66" s="53"/>
      <c r="R66" s="52"/>
      <c r="S66" s="53"/>
      <c r="T66" s="52"/>
      <c r="U66" s="53"/>
      <c r="V66" s="52"/>
      <c r="W66" s="53"/>
      <c r="X66" s="52"/>
      <c r="Y66" s="53"/>
      <c r="Z66" s="52"/>
      <c r="AA66" s="53"/>
      <c r="AB66" s="52"/>
      <c r="AC66" s="53"/>
      <c r="AD66" s="52"/>
      <c r="AE66" s="106"/>
      <c r="AF66" s="44"/>
      <c r="AG66" s="144"/>
      <c r="AH66" s="145"/>
      <c r="AI66" s="146"/>
      <c r="AJ66" s="145"/>
      <c r="AK66" s="146"/>
      <c r="AL66" s="145"/>
      <c r="AM66" s="146"/>
      <c r="AN66" s="145"/>
      <c r="AO66" s="146"/>
      <c r="AP66" s="145"/>
      <c r="AQ66" s="146"/>
      <c r="AR66" s="145"/>
      <c r="AS66" s="147"/>
      <c r="AT66" s="99"/>
      <c r="AU66" s="99"/>
      <c r="AV66" s="99"/>
      <c r="AW66" s="99"/>
      <c r="AX66" s="99"/>
      <c r="AY66" s="99"/>
      <c r="AZ66" s="99"/>
    </row>
    <row r="67" spans="1:52" s="2" customFormat="1" ht="15.75" customHeight="1" x14ac:dyDescent="0.25">
      <c r="A67" s="54"/>
      <c r="B67" s="54"/>
      <c r="C67" s="54"/>
      <c r="D67" s="54" t="s">
        <v>80</v>
      </c>
      <c r="E67" s="54"/>
      <c r="F67" s="54"/>
      <c r="G67" s="54"/>
      <c r="H67" s="65">
        <f>H62-H65-H66</f>
        <v>308085</v>
      </c>
      <c r="I67" s="54"/>
      <c r="J67" s="56"/>
      <c r="K67" s="57"/>
      <c r="L67" s="58"/>
      <c r="M67" s="57"/>
      <c r="N67" s="58"/>
      <c r="O67" s="57"/>
      <c r="P67" s="59"/>
      <c r="Q67" s="60"/>
      <c r="R67" s="59"/>
      <c r="S67" s="60"/>
      <c r="T67" s="59"/>
      <c r="U67" s="60"/>
      <c r="V67" s="59"/>
      <c r="W67" s="60"/>
      <c r="X67" s="59"/>
      <c r="Y67" s="60"/>
      <c r="Z67" s="59"/>
      <c r="AA67" s="60"/>
      <c r="AB67" s="59"/>
      <c r="AC67" s="60"/>
      <c r="AD67" s="59"/>
      <c r="AE67" s="107"/>
      <c r="AF67" s="44"/>
      <c r="AG67" s="144"/>
      <c r="AH67" s="145"/>
      <c r="AI67" s="146"/>
      <c r="AJ67" s="145"/>
      <c r="AK67" s="146"/>
      <c r="AL67" s="145"/>
      <c r="AM67" s="146"/>
      <c r="AN67" s="145"/>
      <c r="AO67" s="146"/>
      <c r="AP67" s="145"/>
      <c r="AQ67" s="146"/>
      <c r="AR67" s="145"/>
      <c r="AS67" s="147"/>
      <c r="AT67" s="99"/>
      <c r="AU67" s="99"/>
      <c r="AV67" s="99"/>
      <c r="AW67" s="99"/>
      <c r="AX67" s="99"/>
      <c r="AY67" s="99"/>
      <c r="AZ67" s="99"/>
    </row>
    <row r="68" spans="1:52" s="2" customFormat="1" x14ac:dyDescent="0.25">
      <c r="A68" s="27"/>
      <c r="B68" s="27"/>
      <c r="C68" s="27"/>
      <c r="D68" s="27"/>
      <c r="E68" s="27"/>
      <c r="F68" s="27"/>
      <c r="G68" s="27"/>
      <c r="H68" s="39"/>
      <c r="I68" s="27"/>
      <c r="J68" s="38"/>
      <c r="K68" s="43"/>
      <c r="L68" s="44"/>
      <c r="M68" s="43"/>
      <c r="N68" s="44"/>
      <c r="O68" s="43"/>
      <c r="P68" s="45"/>
      <c r="Q68" s="46"/>
      <c r="R68" s="45"/>
      <c r="S68" s="46"/>
      <c r="T68" s="45"/>
      <c r="U68" s="46"/>
      <c r="V68" s="45"/>
      <c r="W68" s="46"/>
      <c r="X68" s="45"/>
      <c r="Y68" s="46"/>
      <c r="Z68" s="45"/>
      <c r="AA68" s="46"/>
      <c r="AB68" s="45"/>
      <c r="AC68" s="46"/>
      <c r="AD68" s="45"/>
      <c r="AE68" s="46"/>
      <c r="AF68" s="44"/>
      <c r="AG68" s="144"/>
      <c r="AH68" s="145"/>
      <c r="AI68" s="146"/>
      <c r="AJ68" s="145"/>
      <c r="AK68" s="146"/>
      <c r="AL68" s="145"/>
      <c r="AM68" s="146"/>
      <c r="AN68" s="145"/>
      <c r="AO68" s="146"/>
      <c r="AP68" s="145"/>
      <c r="AQ68" s="146"/>
      <c r="AR68" s="145"/>
      <c r="AS68" s="147"/>
      <c r="AT68" s="99"/>
      <c r="AU68" s="99"/>
      <c r="AV68" s="99"/>
      <c r="AW68" s="99"/>
      <c r="AX68" s="99"/>
      <c r="AY68" s="99"/>
      <c r="AZ68" s="99"/>
    </row>
    <row r="69" spans="1:52" s="2" customFormat="1" ht="15.75" customHeight="1" x14ac:dyDescent="0.25">
      <c r="A69" s="9"/>
      <c r="B69" s="9"/>
      <c r="C69" s="1"/>
      <c r="D69" s="1"/>
      <c r="E69" s="1"/>
      <c r="F69" s="1"/>
      <c r="G69" s="9"/>
      <c r="H69" s="9"/>
      <c r="I69" s="9"/>
      <c r="J69" s="11"/>
      <c r="K69" s="11"/>
      <c r="L69" s="11"/>
      <c r="M69" s="11"/>
      <c r="N69" s="11"/>
      <c r="O69" s="29"/>
      <c r="P69" s="11"/>
      <c r="Q69" s="11"/>
      <c r="R69" s="11"/>
      <c r="S69" s="11"/>
      <c r="T69" s="11"/>
      <c r="U69" s="29"/>
      <c r="V69" s="11"/>
      <c r="W69" s="11"/>
      <c r="X69" s="11"/>
      <c r="Y69" s="11"/>
      <c r="Z69" s="11"/>
      <c r="AA69" s="11"/>
      <c r="AB69" s="11"/>
      <c r="AC69" s="29"/>
      <c r="AD69" s="11"/>
      <c r="AE69" s="11"/>
      <c r="AF69" s="108"/>
      <c r="AG69" s="148"/>
      <c r="AH69" s="99"/>
      <c r="AI69" s="99"/>
      <c r="AJ69" s="99"/>
      <c r="AK69" s="99"/>
      <c r="AL69" s="99"/>
      <c r="AM69" s="149"/>
      <c r="AN69" s="99"/>
      <c r="AO69" s="99"/>
      <c r="AP69" s="99"/>
      <c r="AQ69" s="149"/>
      <c r="AR69" s="103"/>
      <c r="AS69" s="104"/>
      <c r="AT69" s="99"/>
      <c r="AU69" s="99"/>
      <c r="AV69" s="99"/>
      <c r="AW69" s="99"/>
      <c r="AX69" s="99"/>
      <c r="AY69" s="99"/>
      <c r="AZ69" s="99"/>
    </row>
    <row r="70" spans="1:52" s="2" customFormat="1" x14ac:dyDescent="0.25">
      <c r="A70" s="9"/>
      <c r="B70" s="9"/>
      <c r="C70" s="1"/>
      <c r="D70" s="1"/>
      <c r="E70" s="1"/>
      <c r="F70" s="1"/>
      <c r="G70" s="9"/>
      <c r="H70" s="9"/>
      <c r="I70" s="9"/>
      <c r="J70" s="11"/>
      <c r="K70" s="11"/>
      <c r="L70" s="11"/>
      <c r="M70" s="27" t="s">
        <v>10</v>
      </c>
      <c r="N70" s="27"/>
      <c r="O70" s="11"/>
      <c r="P70" s="11"/>
      <c r="Q70" s="27" t="s">
        <v>11</v>
      </c>
      <c r="R70" s="27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09"/>
      <c r="AG70" s="99"/>
      <c r="AH70" s="99"/>
      <c r="AI70" s="99"/>
      <c r="AJ70" s="100"/>
      <c r="AK70" s="99"/>
      <c r="AL70" s="99"/>
      <c r="AM70" s="99"/>
      <c r="AN70" s="99"/>
      <c r="AO70" s="99"/>
      <c r="AP70" s="99"/>
      <c r="AQ70" s="99"/>
      <c r="AR70" s="103"/>
      <c r="AS70" s="103"/>
      <c r="AT70" s="99"/>
      <c r="AU70" s="99"/>
      <c r="AV70" s="99"/>
      <c r="AW70" s="99"/>
      <c r="AX70" s="99"/>
      <c r="AY70" s="99"/>
      <c r="AZ70" s="99"/>
    </row>
    <row r="71" spans="1:52" s="2" customFormat="1" ht="15.75" customHeight="1" x14ac:dyDescent="0.25">
      <c r="A71" s="10"/>
      <c r="B71" s="10"/>
      <c r="C71" s="1"/>
      <c r="D71" s="1"/>
      <c r="E71" s="1"/>
      <c r="F71" s="1"/>
      <c r="G71" s="10"/>
      <c r="H71" s="10"/>
      <c r="I71" s="10"/>
      <c r="J71" s="11"/>
      <c r="K71" s="11"/>
      <c r="L71" s="11"/>
      <c r="M71" s="27"/>
      <c r="N71" s="27"/>
      <c r="O71" s="11"/>
      <c r="P71" s="11"/>
      <c r="Q71" s="75"/>
      <c r="R71" s="75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09"/>
      <c r="AG71" s="99"/>
      <c r="AH71" s="99"/>
      <c r="AI71" s="99"/>
      <c r="AJ71" s="100"/>
      <c r="AK71" s="99"/>
      <c r="AL71" s="99"/>
      <c r="AM71" s="99"/>
      <c r="AN71" s="99"/>
      <c r="AO71" s="99"/>
      <c r="AP71" s="99"/>
      <c r="AQ71" s="99"/>
      <c r="AR71" s="103"/>
      <c r="AS71" s="103"/>
      <c r="AT71" s="99"/>
      <c r="AU71" s="99"/>
      <c r="AV71" s="99"/>
      <c r="AW71" s="99"/>
      <c r="AX71" s="99"/>
      <c r="AY71" s="99"/>
      <c r="AZ71" s="99"/>
    </row>
    <row r="72" spans="1:52" s="2" customFormat="1" x14ac:dyDescent="0.25">
      <c r="A72" s="10"/>
      <c r="B72" s="10"/>
      <c r="C72" s="1"/>
      <c r="D72" s="1"/>
      <c r="E72" s="1"/>
      <c r="F72" s="1"/>
      <c r="G72" s="10"/>
      <c r="H72" s="10"/>
      <c r="I72" s="10"/>
      <c r="J72" s="11"/>
      <c r="K72" s="11"/>
      <c r="L72" s="11"/>
      <c r="M72" s="45" t="s">
        <v>12</v>
      </c>
      <c r="N72" s="45"/>
      <c r="O72" s="11"/>
      <c r="P72" s="11"/>
      <c r="Q72" s="112" t="s">
        <v>13</v>
      </c>
      <c r="R72" s="112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09"/>
      <c r="AG72" s="99"/>
      <c r="AH72" s="99"/>
      <c r="AI72" s="99"/>
      <c r="AJ72" s="100"/>
      <c r="AK72" s="99"/>
      <c r="AL72" s="99"/>
      <c r="AM72" s="99"/>
      <c r="AN72" s="99"/>
      <c r="AO72" s="99"/>
      <c r="AP72" s="99"/>
      <c r="AQ72" s="99"/>
      <c r="AR72" s="103"/>
      <c r="AS72" s="103"/>
      <c r="AT72" s="99"/>
      <c r="AU72" s="99"/>
      <c r="AV72" s="99"/>
      <c r="AW72" s="99"/>
      <c r="AX72" s="99"/>
      <c r="AY72" s="99"/>
      <c r="AZ72" s="99"/>
    </row>
    <row r="73" spans="1:52" s="3" customFormat="1" hidden="1" x14ac:dyDescent="0.25">
      <c r="A73" s="10"/>
      <c r="B73" s="10"/>
      <c r="C73" s="1"/>
      <c r="D73" s="1"/>
      <c r="E73" s="1"/>
      <c r="F73" s="1"/>
      <c r="G73" s="10"/>
      <c r="H73" s="10"/>
      <c r="I73" s="10"/>
      <c r="J73" s="11"/>
      <c r="K73" s="11"/>
      <c r="L73" s="11"/>
      <c r="M73" s="45"/>
      <c r="N73" s="45"/>
      <c r="O73" s="11"/>
      <c r="P73" s="11"/>
      <c r="Q73" s="112"/>
      <c r="R73" s="112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09"/>
      <c r="AG73" s="99"/>
      <c r="AH73" s="99"/>
      <c r="AI73" s="99"/>
      <c r="AJ73" s="100"/>
      <c r="AK73" s="99"/>
      <c r="AL73" s="99"/>
      <c r="AM73" s="149">
        <f>AS69+AQ69+AM69+AG69+AC69+U69+O69</f>
        <v>0</v>
      </c>
      <c r="AN73" s="99"/>
      <c r="AO73" s="99"/>
      <c r="AP73" s="99"/>
      <c r="AQ73" s="99"/>
      <c r="AR73" s="103"/>
      <c r="AS73" s="103"/>
      <c r="AT73" s="99"/>
      <c r="AU73" s="99"/>
      <c r="AV73" s="99"/>
      <c r="AW73" s="99"/>
      <c r="AX73" s="99"/>
      <c r="AY73" s="99"/>
      <c r="AZ73" s="99"/>
    </row>
    <row r="74" spans="1:52" s="3" customFormat="1" ht="15.75" customHeight="1" x14ac:dyDescent="0.25">
      <c r="A74" s="10"/>
      <c r="B74" s="10"/>
      <c r="C74" s="1"/>
      <c r="D74" s="1"/>
      <c r="E74" s="1"/>
      <c r="F74" s="1"/>
      <c r="G74" s="10"/>
      <c r="H74" s="10"/>
      <c r="I74" s="10"/>
      <c r="J74" s="11"/>
      <c r="K74" s="11"/>
      <c r="L74" s="11"/>
      <c r="M74" s="45" t="s">
        <v>14</v>
      </c>
      <c r="N74" s="45"/>
      <c r="O74" s="11"/>
      <c r="P74" s="11"/>
      <c r="Q74" s="112" t="s">
        <v>15</v>
      </c>
      <c r="R74" s="112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09"/>
      <c r="AG74" s="99"/>
      <c r="AH74" s="99"/>
      <c r="AI74" s="99"/>
      <c r="AJ74" s="100"/>
      <c r="AK74" s="99"/>
      <c r="AL74" s="99"/>
      <c r="AM74" s="149"/>
      <c r="AN74" s="99"/>
      <c r="AO74" s="99"/>
      <c r="AP74" s="99"/>
      <c r="AQ74" s="99"/>
      <c r="AR74" s="103"/>
      <c r="AS74" s="103"/>
      <c r="AT74" s="99"/>
      <c r="AU74" s="99"/>
      <c r="AV74" s="99"/>
      <c r="AW74" s="99"/>
      <c r="AX74" s="99"/>
      <c r="AY74" s="99"/>
      <c r="AZ74" s="99"/>
    </row>
    <row r="75" spans="1:52" s="2" customFormat="1" x14ac:dyDescent="0.25">
      <c r="A75" s="10"/>
      <c r="B75" s="10"/>
      <c r="C75" s="1"/>
      <c r="D75" s="1"/>
      <c r="E75" s="1"/>
      <c r="F75" s="1"/>
      <c r="G75" s="10"/>
      <c r="H75" s="10"/>
      <c r="I75" s="10"/>
      <c r="J75" s="11"/>
      <c r="K75" s="11"/>
      <c r="L75" s="11"/>
      <c r="M75" s="45"/>
      <c r="N75" s="45"/>
      <c r="O75" s="11"/>
      <c r="P75" s="11"/>
      <c r="Q75" s="112"/>
      <c r="R75" s="112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09"/>
      <c r="AG75" s="99"/>
      <c r="AH75" s="99"/>
      <c r="AI75" s="99"/>
      <c r="AJ75" s="100"/>
      <c r="AK75" s="99"/>
      <c r="AL75" s="99"/>
      <c r="AM75" s="99"/>
      <c r="AN75" s="99"/>
      <c r="AO75" s="99"/>
      <c r="AP75" s="99"/>
      <c r="AQ75" s="99"/>
      <c r="AR75" s="103"/>
      <c r="AS75" s="103"/>
      <c r="AT75" s="99"/>
      <c r="AU75" s="99"/>
      <c r="AV75" s="99"/>
      <c r="AW75" s="99"/>
      <c r="AX75" s="99"/>
      <c r="AY75" s="99"/>
      <c r="AZ75" s="99"/>
    </row>
    <row r="76" spans="1:52" s="2" customFormat="1" ht="15.75" customHeight="1" x14ac:dyDescent="0.25">
      <c r="A76" s="10"/>
      <c r="B76" s="10"/>
      <c r="C76" s="1"/>
      <c r="D76" s="1"/>
      <c r="E76" s="1"/>
      <c r="F76" s="1"/>
      <c r="G76" s="10"/>
      <c r="H76" s="10"/>
      <c r="I76" s="10"/>
      <c r="J76" s="11"/>
      <c r="K76" s="11"/>
      <c r="L76" s="11"/>
      <c r="M76" s="45" t="s">
        <v>16</v>
      </c>
      <c r="N76" s="45"/>
      <c r="O76" s="11"/>
      <c r="P76" s="11"/>
      <c r="Q76" s="112" t="s">
        <v>17</v>
      </c>
      <c r="R76" s="112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09"/>
      <c r="AG76" s="99"/>
      <c r="AH76" s="99"/>
      <c r="AI76" s="99"/>
      <c r="AJ76" s="100"/>
      <c r="AK76" s="99"/>
      <c r="AL76" s="99"/>
      <c r="AM76" s="99"/>
      <c r="AN76" s="99"/>
      <c r="AO76" s="99"/>
      <c r="AP76" s="99"/>
      <c r="AQ76" s="99"/>
      <c r="AR76" s="103"/>
      <c r="AS76" s="103"/>
      <c r="AT76" s="99"/>
      <c r="AU76" s="99"/>
      <c r="AV76" s="99"/>
      <c r="AW76" s="99"/>
      <c r="AX76" s="99"/>
      <c r="AY76" s="99"/>
      <c r="AZ76" s="99"/>
    </row>
    <row r="77" spans="1:52" s="2" customFormat="1" x14ac:dyDescent="0.25">
      <c r="A77" s="10"/>
      <c r="B77" s="10"/>
      <c r="C77" s="1"/>
      <c r="D77" s="1"/>
      <c r="E77" s="1"/>
      <c r="F77" s="1"/>
      <c r="G77" s="10"/>
      <c r="H77" s="10"/>
      <c r="I77" s="10"/>
      <c r="J77" s="11"/>
      <c r="K77" s="11"/>
      <c r="L77" s="11"/>
      <c r="M77" s="45"/>
      <c r="N77" s="45"/>
      <c r="O77" s="11"/>
      <c r="P77" s="11"/>
      <c r="Q77" s="112"/>
      <c r="R77" s="112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09"/>
      <c r="AG77" s="99"/>
      <c r="AH77" s="99"/>
      <c r="AI77" s="99"/>
      <c r="AJ77" s="100"/>
      <c r="AK77" s="99"/>
      <c r="AL77" s="99"/>
      <c r="AM77" s="149">
        <f>AS69+AQ69+AM69+AG69+AC69+U69+O69</f>
        <v>0</v>
      </c>
      <c r="AN77" s="99"/>
      <c r="AO77" s="99"/>
      <c r="AP77" s="99"/>
      <c r="AQ77" s="99"/>
      <c r="AR77" s="103"/>
      <c r="AS77" s="103"/>
      <c r="AT77" s="99"/>
      <c r="AU77" s="99"/>
      <c r="AV77" s="99"/>
      <c r="AW77" s="99"/>
      <c r="AX77" s="99"/>
      <c r="AY77" s="99"/>
      <c r="AZ77" s="99"/>
    </row>
    <row r="78" spans="1:52" s="2" customFormat="1" ht="15.75" customHeight="1" x14ac:dyDescent="0.25">
      <c r="A78" s="11"/>
      <c r="B78" s="11"/>
      <c r="C78" s="1"/>
      <c r="D78" s="1"/>
      <c r="E78" s="1"/>
      <c r="F78" s="1"/>
      <c r="G78" s="11"/>
      <c r="H78" s="11"/>
      <c r="I78" s="11"/>
      <c r="J78" s="11"/>
      <c r="K78" s="11"/>
      <c r="L78" s="11"/>
      <c r="M78" s="45" t="s">
        <v>18</v>
      </c>
      <c r="N78" s="45"/>
      <c r="O78" s="11"/>
      <c r="P78" s="11"/>
      <c r="Q78" s="169" t="s">
        <v>19</v>
      </c>
      <c r="R78" s="169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09"/>
      <c r="AG78" s="99"/>
      <c r="AH78" s="99"/>
      <c r="AI78" s="99"/>
      <c r="AJ78" s="100"/>
      <c r="AK78" s="99"/>
      <c r="AL78" s="99"/>
      <c r="AM78" s="99"/>
      <c r="AN78" s="99"/>
      <c r="AO78" s="99"/>
      <c r="AP78" s="99"/>
      <c r="AQ78" s="99"/>
      <c r="AR78" s="103"/>
      <c r="AS78" s="103"/>
      <c r="AT78" s="99"/>
      <c r="AU78" s="99"/>
      <c r="AV78" s="99"/>
      <c r="AW78" s="99"/>
      <c r="AX78" s="99"/>
      <c r="AY78" s="99"/>
      <c r="AZ78" s="99"/>
    </row>
    <row r="79" spans="1:52" s="2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08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103"/>
      <c r="AS79" s="103"/>
      <c r="AT79" s="99"/>
      <c r="AU79" s="99"/>
      <c r="AV79" s="99"/>
      <c r="AW79" s="99"/>
      <c r="AX79" s="99"/>
      <c r="AY79" s="99"/>
      <c r="AZ79" s="99"/>
    </row>
    <row r="80" spans="1:52" s="2" customFormat="1" ht="15.75" customHeigh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08"/>
      <c r="AG80" s="100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103"/>
      <c r="AS80" s="103"/>
      <c r="AT80" s="99"/>
      <c r="AU80" s="99"/>
      <c r="AV80" s="99"/>
      <c r="AW80" s="99"/>
      <c r="AX80" s="99"/>
      <c r="AY80" s="99"/>
      <c r="AZ80" s="99"/>
    </row>
    <row r="81" spans="1:52" s="2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08"/>
      <c r="AG81" s="100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103"/>
      <c r="AS81" s="103"/>
      <c r="AT81" s="99"/>
      <c r="AU81" s="99"/>
      <c r="AV81" s="99"/>
      <c r="AW81" s="99"/>
      <c r="AX81" s="99"/>
      <c r="AY81" s="99"/>
      <c r="AZ81" s="99"/>
    </row>
    <row r="82" spans="1:52" s="2" customFormat="1" ht="15.75" customHeigh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08"/>
      <c r="AG82" s="100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103"/>
      <c r="AS82" s="103"/>
      <c r="AT82" s="99"/>
      <c r="AU82" s="99"/>
      <c r="AV82" s="99"/>
      <c r="AW82" s="99"/>
      <c r="AX82" s="99"/>
      <c r="AY82" s="99"/>
      <c r="AZ82" s="99"/>
    </row>
    <row r="83" spans="1:52" s="2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08"/>
      <c r="AG83" s="100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103"/>
      <c r="AS83" s="103"/>
      <c r="AT83" s="99"/>
      <c r="AU83" s="99"/>
      <c r="AV83" s="99"/>
      <c r="AW83" s="99"/>
      <c r="AX83" s="99"/>
      <c r="AY83" s="99"/>
      <c r="AZ83" s="99"/>
    </row>
    <row r="84" spans="1:52" s="2" customFormat="1" ht="15.75" customHeigh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08"/>
      <c r="AG84" s="100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103"/>
      <c r="AS84" s="103"/>
      <c r="AT84" s="99"/>
      <c r="AU84" s="99"/>
      <c r="AV84" s="99"/>
      <c r="AW84" s="99"/>
      <c r="AX84" s="99"/>
      <c r="AY84" s="99"/>
      <c r="AZ84" s="99"/>
    </row>
    <row r="85" spans="1:52" s="2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08"/>
      <c r="AG85" s="100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103"/>
      <c r="AS85" s="103"/>
      <c r="AT85" s="99"/>
      <c r="AU85" s="99"/>
      <c r="AV85" s="99"/>
      <c r="AW85" s="99"/>
      <c r="AX85" s="99"/>
      <c r="AY85" s="99"/>
      <c r="AZ85" s="99"/>
    </row>
    <row r="86" spans="1:52" s="2" customFormat="1" ht="15.75" customHeigh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08"/>
      <c r="AG86" s="100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103"/>
      <c r="AS86" s="103"/>
      <c r="AT86" s="99"/>
      <c r="AU86" s="99"/>
      <c r="AV86" s="99"/>
      <c r="AW86" s="99"/>
      <c r="AX86" s="99"/>
      <c r="AY86" s="99"/>
      <c r="AZ86" s="99"/>
    </row>
    <row r="87" spans="1:52" s="2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08"/>
      <c r="AG87" s="100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103"/>
      <c r="AS87" s="103"/>
      <c r="AT87" s="99"/>
      <c r="AU87" s="99"/>
      <c r="AV87" s="99"/>
      <c r="AW87" s="99"/>
      <c r="AX87" s="99"/>
      <c r="AY87" s="99"/>
      <c r="AZ87" s="99"/>
    </row>
    <row r="88" spans="1:52" s="3" customFormat="1" hidden="1" x14ac:dyDescent="0.25">
      <c r="A88" s="1"/>
      <c r="B88" s="1"/>
      <c r="C88" s="1"/>
      <c r="D88" s="1"/>
      <c r="E88" s="1"/>
      <c r="F88" s="1"/>
      <c r="G88" s="11"/>
      <c r="H88" s="1"/>
      <c r="I88" s="1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13"/>
      <c r="AG88" s="100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103"/>
      <c r="AS88" s="103"/>
      <c r="AT88" s="99"/>
      <c r="AU88" s="99"/>
      <c r="AV88" s="99"/>
      <c r="AW88" s="99"/>
      <c r="AX88" s="99"/>
      <c r="AY88" s="99"/>
      <c r="AZ88" s="99"/>
    </row>
    <row r="89" spans="1:52" s="3" customFormat="1" hidden="1" x14ac:dyDescent="0.25">
      <c r="A89" s="1"/>
      <c r="B89" s="1"/>
      <c r="C89" s="1"/>
      <c r="D89" s="1"/>
      <c r="E89" s="1"/>
      <c r="F89" s="1"/>
      <c r="G89" s="11"/>
      <c r="H89" s="1"/>
      <c r="I89" s="1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13"/>
      <c r="AG89" s="100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103"/>
      <c r="AS89" s="103"/>
      <c r="AT89" s="99"/>
      <c r="AU89" s="99"/>
      <c r="AV89" s="99"/>
      <c r="AW89" s="99"/>
      <c r="AX89" s="99"/>
      <c r="AY89" s="99"/>
      <c r="AZ89" s="99"/>
    </row>
    <row r="90" spans="1:52" s="3" customFormat="1" hidden="1" x14ac:dyDescent="0.25">
      <c r="A90" s="1"/>
      <c r="B90" s="1"/>
      <c r="C90" s="1"/>
      <c r="D90" s="1"/>
      <c r="E90" s="1"/>
      <c r="F90" s="1"/>
      <c r="G90" s="11"/>
      <c r="H90" s="1"/>
      <c r="I90" s="1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13"/>
      <c r="AG90" s="100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103"/>
      <c r="AS90" s="103"/>
      <c r="AT90" s="99"/>
      <c r="AU90" s="99"/>
      <c r="AV90" s="99"/>
      <c r="AW90" s="99"/>
      <c r="AX90" s="99"/>
      <c r="AY90" s="99"/>
      <c r="AZ90" s="99"/>
    </row>
    <row r="91" spans="1:52" s="3" customFormat="1" ht="15.75" customHeight="1" x14ac:dyDescent="0.25">
      <c r="A91" s="1"/>
      <c r="B91" s="1"/>
      <c r="C91" s="1"/>
      <c r="D91" s="1"/>
      <c r="E91" s="1"/>
      <c r="F91" s="1"/>
      <c r="G91" s="11"/>
      <c r="H91" s="1"/>
      <c r="I91" s="1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13"/>
      <c r="AG91" s="100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103"/>
      <c r="AS91" s="103"/>
      <c r="AT91" s="99"/>
      <c r="AU91" s="99"/>
      <c r="AV91" s="99"/>
      <c r="AW91" s="99"/>
      <c r="AX91" s="99"/>
      <c r="AY91" s="99"/>
      <c r="AZ91" s="99"/>
    </row>
    <row r="92" spans="1:52" s="2" customFormat="1" x14ac:dyDescent="0.25">
      <c r="A92" s="1"/>
      <c r="B92" s="1"/>
      <c r="C92" s="1"/>
      <c r="D92" s="1"/>
      <c r="E92" s="1"/>
      <c r="F92" s="1"/>
      <c r="G92" s="11"/>
      <c r="H92" s="1"/>
      <c r="I92" s="1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13"/>
      <c r="AG92" s="100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103"/>
      <c r="AS92" s="103"/>
      <c r="AT92" s="99"/>
      <c r="AU92" s="99"/>
      <c r="AV92" s="99"/>
      <c r="AW92" s="99"/>
      <c r="AX92" s="99"/>
      <c r="AY92" s="99"/>
      <c r="AZ92" s="99"/>
    </row>
    <row r="93" spans="1:52" s="2" customFormat="1" ht="15.75" customHeight="1" x14ac:dyDescent="0.25">
      <c r="A93" s="1"/>
      <c r="B93" s="1"/>
      <c r="C93" s="1"/>
      <c r="D93" s="1"/>
      <c r="E93" s="1"/>
      <c r="F93" s="1"/>
      <c r="G93" s="11"/>
      <c r="H93" s="1"/>
      <c r="I93" s="1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13"/>
      <c r="AG93" s="100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103"/>
      <c r="AS93" s="103"/>
      <c r="AT93" s="99"/>
      <c r="AU93" s="99"/>
      <c r="AV93" s="99"/>
      <c r="AW93" s="99"/>
      <c r="AX93" s="99"/>
      <c r="AY93" s="99"/>
      <c r="AZ93" s="99"/>
    </row>
    <row r="94" spans="1:52" s="2" customFormat="1" x14ac:dyDescent="0.25">
      <c r="A94" s="1"/>
      <c r="B94" s="1"/>
      <c r="C94" s="1"/>
      <c r="D94" s="1"/>
      <c r="E94" s="1"/>
      <c r="F94" s="1"/>
      <c r="G94" s="11"/>
      <c r="H94" s="1"/>
      <c r="I94" s="1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13"/>
      <c r="AG94" s="100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103"/>
      <c r="AS94" s="103"/>
      <c r="AT94" s="99"/>
      <c r="AU94" s="99"/>
      <c r="AV94" s="99"/>
      <c r="AW94" s="99"/>
      <c r="AX94" s="99"/>
      <c r="AY94" s="99"/>
      <c r="AZ94" s="99"/>
    </row>
    <row r="95" spans="1:52" s="2" customFormat="1" ht="15.75" customHeight="1" x14ac:dyDescent="0.25">
      <c r="A95" s="1"/>
      <c r="B95" s="1"/>
      <c r="C95" s="1"/>
      <c r="D95" s="1"/>
      <c r="E95" s="1"/>
      <c r="F95" s="1"/>
      <c r="G95" s="11"/>
      <c r="H95" s="1"/>
      <c r="I95" s="1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13"/>
      <c r="AG95" s="100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103"/>
      <c r="AS95" s="103"/>
      <c r="AT95" s="99"/>
      <c r="AU95" s="99"/>
      <c r="AV95" s="99"/>
      <c r="AW95" s="99"/>
      <c r="AX95" s="99"/>
      <c r="AY95" s="99"/>
      <c r="AZ95" s="99"/>
    </row>
    <row r="96" spans="1:52" s="4" customFormat="1" x14ac:dyDescent="0.25">
      <c r="A96" s="1"/>
      <c r="B96" s="1"/>
      <c r="C96" s="1"/>
      <c r="D96" s="1"/>
      <c r="E96" s="1"/>
      <c r="F96" s="1"/>
      <c r="G96" s="11"/>
      <c r="H96" s="1"/>
      <c r="I96" s="1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13"/>
      <c r="AG96" s="100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103"/>
      <c r="AS96" s="103"/>
      <c r="AT96" s="100"/>
      <c r="AU96" s="100"/>
      <c r="AV96" s="100"/>
      <c r="AW96" s="100"/>
      <c r="AX96" s="100"/>
      <c r="AY96" s="100"/>
      <c r="AZ96" s="100"/>
    </row>
    <row r="97" spans="1:52" s="4" customFormat="1" ht="15.75" customHeight="1" x14ac:dyDescent="0.25">
      <c r="A97" s="1"/>
      <c r="B97" s="1"/>
      <c r="C97" s="1"/>
      <c r="D97" s="1"/>
      <c r="E97" s="1"/>
      <c r="F97" s="1"/>
      <c r="G97" s="11"/>
      <c r="H97" s="1"/>
      <c r="I97" s="1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13"/>
      <c r="AG97" s="100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103"/>
      <c r="AS97" s="103"/>
      <c r="AT97" s="100"/>
      <c r="AU97" s="100"/>
      <c r="AV97" s="100"/>
      <c r="AW97" s="100"/>
      <c r="AX97" s="100"/>
      <c r="AY97" s="100"/>
      <c r="AZ97" s="100"/>
    </row>
    <row r="98" spans="1:52" s="2" customFormat="1" x14ac:dyDescent="0.25">
      <c r="A98" s="1"/>
      <c r="B98" s="1"/>
      <c r="C98" s="1"/>
      <c r="D98" s="1"/>
      <c r="E98" s="1"/>
      <c r="F98" s="1"/>
      <c r="G98" s="11"/>
      <c r="H98" s="1"/>
      <c r="I98" s="1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13"/>
      <c r="AG98" s="100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103"/>
      <c r="AS98" s="103"/>
      <c r="AT98" s="99"/>
      <c r="AU98" s="99"/>
      <c r="AV98" s="99"/>
      <c r="AW98" s="99"/>
      <c r="AX98" s="99"/>
      <c r="AY98" s="99"/>
      <c r="AZ98" s="99"/>
    </row>
    <row r="99" spans="1:52" s="3" customFormat="1" hidden="1" x14ac:dyDescent="0.25">
      <c r="A99" s="1"/>
      <c r="B99" s="1"/>
      <c r="C99" s="1"/>
      <c r="D99" s="1"/>
      <c r="E99" s="1"/>
      <c r="F99" s="1"/>
      <c r="G99" s="11"/>
      <c r="H99" s="1"/>
      <c r="I99" s="1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13"/>
      <c r="AG99" s="100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103"/>
      <c r="AS99" s="103"/>
      <c r="AT99" s="99"/>
      <c r="AU99" s="99"/>
      <c r="AV99" s="99"/>
      <c r="AW99" s="99"/>
      <c r="AX99" s="99"/>
      <c r="AY99" s="99"/>
      <c r="AZ99" s="99"/>
    </row>
    <row r="100" spans="1:52" s="3" customFormat="1" ht="15.75" customHeight="1" x14ac:dyDescent="0.25">
      <c r="A100" s="1"/>
      <c r="B100" s="1"/>
      <c r="C100" s="1"/>
      <c r="D100" s="1"/>
      <c r="E100" s="1"/>
      <c r="F100" s="1"/>
      <c r="G100" s="11"/>
      <c r="H100" s="1"/>
      <c r="I100" s="1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13"/>
      <c r="AG100" s="100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103"/>
      <c r="AS100" s="103"/>
      <c r="AT100" s="99"/>
      <c r="AU100" s="99"/>
      <c r="AV100" s="99"/>
      <c r="AW100" s="99"/>
      <c r="AX100" s="99"/>
      <c r="AY100" s="99"/>
      <c r="AZ100" s="99"/>
    </row>
    <row r="101" spans="1:52" s="2" customFormat="1" x14ac:dyDescent="0.25">
      <c r="A101" s="1"/>
      <c r="B101" s="1"/>
      <c r="C101" s="1"/>
      <c r="D101" s="1"/>
      <c r="E101" s="1"/>
      <c r="F101" s="1"/>
      <c r="G101" s="11"/>
      <c r="H101" s="1"/>
      <c r="I101" s="1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13"/>
      <c r="AG101" s="100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103"/>
      <c r="AS101" s="103"/>
      <c r="AT101" s="99"/>
      <c r="AU101" s="99"/>
      <c r="AV101" s="99"/>
      <c r="AW101" s="99"/>
      <c r="AX101" s="99"/>
      <c r="AY101" s="99"/>
      <c r="AZ101" s="99"/>
    </row>
    <row r="102" spans="1:52" s="2" customFormat="1" ht="15.75" customHeight="1" x14ac:dyDescent="0.25">
      <c r="A102" s="1"/>
      <c r="B102" s="1"/>
      <c r="C102" s="1"/>
      <c r="D102" s="1"/>
      <c r="E102" s="1"/>
      <c r="F102" s="1"/>
      <c r="G102" s="11"/>
      <c r="H102" s="1"/>
      <c r="I102" s="1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13"/>
      <c r="AG102" s="100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103"/>
      <c r="AS102" s="103"/>
      <c r="AT102" s="99"/>
      <c r="AU102" s="99"/>
      <c r="AV102" s="99"/>
      <c r="AW102" s="99"/>
      <c r="AX102" s="99"/>
      <c r="AY102" s="99"/>
      <c r="AZ102" s="99"/>
    </row>
    <row r="103" spans="1:52" s="2" customFormat="1" x14ac:dyDescent="0.25">
      <c r="A103" s="1"/>
      <c r="B103" s="1"/>
      <c r="C103" s="1"/>
      <c r="D103" s="1"/>
      <c r="E103" s="1"/>
      <c r="F103" s="1"/>
      <c r="G103" s="11"/>
      <c r="H103" s="1"/>
      <c r="I103" s="1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13"/>
      <c r="AG103" s="100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103"/>
      <c r="AS103" s="103"/>
      <c r="AT103" s="99"/>
      <c r="AU103" s="99"/>
      <c r="AV103" s="99"/>
      <c r="AW103" s="99"/>
      <c r="AX103" s="99"/>
      <c r="AY103" s="99"/>
      <c r="AZ103" s="99"/>
    </row>
    <row r="104" spans="1:52" s="2" customFormat="1" ht="15.75" customHeight="1" x14ac:dyDescent="0.25">
      <c r="A104" s="1"/>
      <c r="B104" s="1"/>
      <c r="C104" s="1"/>
      <c r="D104" s="1"/>
      <c r="E104" s="1"/>
      <c r="F104" s="1"/>
      <c r="G104" s="11"/>
      <c r="H104" s="1"/>
      <c r="I104" s="1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13"/>
      <c r="AG104" s="100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103"/>
      <c r="AS104" s="103"/>
      <c r="AT104" s="99"/>
      <c r="AU104" s="99"/>
      <c r="AV104" s="99"/>
      <c r="AW104" s="99"/>
      <c r="AX104" s="99"/>
      <c r="AY104" s="99"/>
      <c r="AZ104" s="99"/>
    </row>
    <row r="105" spans="1:52" s="2" customFormat="1" x14ac:dyDescent="0.25">
      <c r="A105" s="1"/>
      <c r="B105" s="1"/>
      <c r="C105" s="1"/>
      <c r="D105" s="1"/>
      <c r="E105" s="1"/>
      <c r="F105" s="1"/>
      <c r="G105" s="11"/>
      <c r="H105" s="1"/>
      <c r="I105" s="1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13"/>
      <c r="AG105" s="100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103"/>
      <c r="AS105" s="103"/>
      <c r="AT105" s="99"/>
      <c r="AU105" s="99"/>
      <c r="AV105" s="99"/>
      <c r="AW105" s="99"/>
      <c r="AX105" s="99"/>
      <c r="AY105" s="99"/>
      <c r="AZ105" s="99"/>
    </row>
    <row r="106" spans="1:52" s="2" customFormat="1" ht="15.75" customHeight="1" x14ac:dyDescent="0.25">
      <c r="A106" s="1"/>
      <c r="B106" s="1"/>
      <c r="C106" s="1"/>
      <c r="D106" s="1"/>
      <c r="E106" s="1"/>
      <c r="F106" s="1"/>
      <c r="G106" s="11"/>
      <c r="H106" s="1"/>
      <c r="I106" s="1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13"/>
      <c r="AG106" s="100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  <c r="AR106" s="103"/>
      <c r="AS106" s="103"/>
      <c r="AT106" s="99"/>
      <c r="AU106" s="99"/>
      <c r="AV106" s="99"/>
      <c r="AW106" s="99"/>
      <c r="AX106" s="99"/>
      <c r="AY106" s="99"/>
      <c r="AZ106" s="99"/>
    </row>
    <row r="107" spans="1:52" s="2" customFormat="1" x14ac:dyDescent="0.25">
      <c r="A107" s="1"/>
      <c r="B107" s="1"/>
      <c r="C107" s="1"/>
      <c r="D107" s="1"/>
      <c r="E107" s="1"/>
      <c r="F107" s="1"/>
      <c r="G107" s="11"/>
      <c r="H107" s="1"/>
      <c r="I107" s="1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13"/>
      <c r="AG107" s="100"/>
      <c r="AH107" s="99"/>
      <c r="AI107" s="99"/>
      <c r="AJ107" s="99"/>
      <c r="AK107" s="99"/>
      <c r="AL107" s="99"/>
      <c r="AM107" s="99"/>
      <c r="AN107" s="99"/>
      <c r="AO107" s="99"/>
      <c r="AP107" s="99"/>
      <c r="AQ107" s="99"/>
      <c r="AR107" s="103"/>
      <c r="AS107" s="103"/>
      <c r="AT107" s="99"/>
      <c r="AU107" s="99"/>
      <c r="AV107" s="99"/>
      <c r="AW107" s="99"/>
      <c r="AX107" s="99"/>
      <c r="AY107" s="99"/>
      <c r="AZ107" s="99"/>
    </row>
    <row r="108" spans="1:52" s="2" customFormat="1" ht="15.75" customHeight="1" x14ac:dyDescent="0.25">
      <c r="A108" s="1"/>
      <c r="B108" s="1"/>
      <c r="C108" s="1"/>
      <c r="D108" s="1"/>
      <c r="E108" s="1"/>
      <c r="F108" s="1"/>
      <c r="G108" s="11"/>
      <c r="H108" s="1"/>
      <c r="I108" s="1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13"/>
      <c r="AG108" s="100"/>
      <c r="AH108" s="99"/>
      <c r="AI108" s="99"/>
      <c r="AJ108" s="99"/>
      <c r="AK108" s="99"/>
      <c r="AL108" s="99"/>
      <c r="AM108" s="99"/>
      <c r="AN108" s="99"/>
      <c r="AO108" s="99"/>
      <c r="AP108" s="99"/>
      <c r="AQ108" s="99"/>
      <c r="AR108" s="103"/>
      <c r="AS108" s="103"/>
      <c r="AT108" s="99"/>
      <c r="AU108" s="99"/>
      <c r="AV108" s="99"/>
      <c r="AW108" s="99"/>
      <c r="AX108" s="99"/>
      <c r="AY108" s="99"/>
      <c r="AZ108" s="99"/>
    </row>
    <row r="109" spans="1:52" s="2" customFormat="1" x14ac:dyDescent="0.25">
      <c r="A109" s="1"/>
      <c r="B109" s="1"/>
      <c r="C109" s="1"/>
      <c r="D109" s="1"/>
      <c r="E109" s="1"/>
      <c r="F109" s="1"/>
      <c r="G109" s="11"/>
      <c r="H109" s="1"/>
      <c r="I109" s="1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13"/>
      <c r="AG109" s="100"/>
      <c r="AH109" s="99"/>
      <c r="AI109" s="99"/>
      <c r="AJ109" s="99"/>
      <c r="AK109" s="99"/>
      <c r="AL109" s="99"/>
      <c r="AM109" s="99"/>
      <c r="AN109" s="99"/>
      <c r="AO109" s="99"/>
      <c r="AP109" s="99"/>
      <c r="AQ109" s="99"/>
      <c r="AR109" s="103"/>
      <c r="AS109" s="103"/>
      <c r="AT109" s="99"/>
      <c r="AU109" s="99"/>
      <c r="AV109" s="99"/>
      <c r="AW109" s="99"/>
      <c r="AX109" s="99"/>
      <c r="AY109" s="99"/>
      <c r="AZ109" s="99"/>
    </row>
    <row r="110" spans="1:52" s="2" customFormat="1" ht="15.75" customHeight="1" x14ac:dyDescent="0.25">
      <c r="A110" s="1"/>
      <c r="B110" s="1"/>
      <c r="C110" s="1"/>
      <c r="D110" s="1"/>
      <c r="E110" s="1"/>
      <c r="F110" s="1"/>
      <c r="G110" s="11"/>
      <c r="H110" s="1"/>
      <c r="I110" s="1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13"/>
      <c r="AG110" s="100"/>
      <c r="AH110" s="99"/>
      <c r="AI110" s="99"/>
      <c r="AJ110" s="99"/>
      <c r="AK110" s="99"/>
      <c r="AL110" s="99"/>
      <c r="AM110" s="99"/>
      <c r="AN110" s="99"/>
      <c r="AO110" s="99"/>
      <c r="AP110" s="99"/>
      <c r="AQ110" s="99"/>
      <c r="AR110" s="103"/>
      <c r="AS110" s="103"/>
      <c r="AT110" s="99"/>
      <c r="AU110" s="99"/>
      <c r="AV110" s="99"/>
      <c r="AW110" s="99"/>
      <c r="AX110" s="99"/>
      <c r="AY110" s="99"/>
      <c r="AZ110" s="99"/>
    </row>
    <row r="111" spans="1:52" s="2" customFormat="1" x14ac:dyDescent="0.25">
      <c r="A111" s="1"/>
      <c r="B111" s="1"/>
      <c r="C111" s="1"/>
      <c r="D111" s="1"/>
      <c r="E111" s="1"/>
      <c r="F111" s="1"/>
      <c r="G111" s="11"/>
      <c r="H111" s="1"/>
      <c r="I111" s="1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13"/>
      <c r="AG111" s="100"/>
      <c r="AH111" s="99"/>
      <c r="AI111" s="99"/>
      <c r="AJ111" s="99"/>
      <c r="AK111" s="99"/>
      <c r="AL111" s="99"/>
      <c r="AM111" s="99"/>
      <c r="AN111" s="99"/>
      <c r="AO111" s="99"/>
      <c r="AP111" s="99"/>
      <c r="AQ111" s="99"/>
      <c r="AR111" s="103"/>
      <c r="AS111" s="103"/>
      <c r="AT111" s="99"/>
      <c r="AU111" s="99"/>
      <c r="AV111" s="99"/>
      <c r="AW111" s="99"/>
      <c r="AX111" s="99"/>
      <c r="AY111" s="99"/>
      <c r="AZ111" s="99"/>
    </row>
    <row r="112" spans="1:52" s="3" customFormat="1" hidden="1" x14ac:dyDescent="0.25">
      <c r="A112" s="1"/>
      <c r="B112" s="1"/>
      <c r="C112" s="1"/>
      <c r="D112" s="1"/>
      <c r="E112" s="1"/>
      <c r="F112" s="1"/>
      <c r="G112" s="11"/>
      <c r="H112" s="1"/>
      <c r="I112" s="1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13"/>
      <c r="AG112" s="100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  <c r="AR112" s="103"/>
      <c r="AS112" s="103"/>
      <c r="AT112" s="99"/>
      <c r="AU112" s="99"/>
      <c r="AV112" s="99"/>
      <c r="AW112" s="99"/>
      <c r="AX112" s="99"/>
      <c r="AY112" s="99"/>
      <c r="AZ112" s="99"/>
    </row>
    <row r="113" spans="1:52" s="3" customFormat="1" ht="30" hidden="1" customHeight="1" x14ac:dyDescent="0.25">
      <c r="A113" s="1"/>
      <c r="B113" s="1"/>
      <c r="C113" s="1"/>
      <c r="D113" s="1"/>
      <c r="E113" s="1"/>
      <c r="F113" s="1"/>
      <c r="G113" s="11"/>
      <c r="H113" s="1"/>
      <c r="I113" s="1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13"/>
      <c r="AG113" s="100"/>
      <c r="AH113" s="99"/>
      <c r="AI113" s="99"/>
      <c r="AJ113" s="99"/>
      <c r="AK113" s="99"/>
      <c r="AL113" s="99"/>
      <c r="AM113" s="99"/>
      <c r="AN113" s="99"/>
      <c r="AO113" s="99"/>
      <c r="AP113" s="99"/>
      <c r="AQ113" s="99"/>
      <c r="AR113" s="103"/>
      <c r="AS113" s="103"/>
      <c r="AT113" s="99"/>
      <c r="AU113" s="99"/>
      <c r="AV113" s="99"/>
      <c r="AW113" s="99"/>
      <c r="AX113" s="99"/>
      <c r="AY113" s="99"/>
      <c r="AZ113" s="99"/>
    </row>
    <row r="114" spans="1:52" s="3" customFormat="1" ht="30" customHeight="1" x14ac:dyDescent="0.25">
      <c r="A114" s="1"/>
      <c r="B114" s="1"/>
      <c r="C114" s="1"/>
      <c r="D114" s="1"/>
      <c r="E114" s="1"/>
      <c r="F114" s="1"/>
      <c r="G114" s="11"/>
      <c r="H114" s="1"/>
      <c r="I114" s="1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13"/>
      <c r="AG114" s="100"/>
      <c r="AH114" s="99"/>
      <c r="AI114" s="99"/>
      <c r="AJ114" s="99"/>
      <c r="AK114" s="99"/>
      <c r="AL114" s="99"/>
      <c r="AM114" s="99"/>
      <c r="AN114" s="99"/>
      <c r="AO114" s="99"/>
      <c r="AP114" s="99"/>
      <c r="AQ114" s="99"/>
      <c r="AR114" s="103"/>
      <c r="AS114" s="103"/>
      <c r="AT114" s="99"/>
      <c r="AU114" s="99"/>
      <c r="AV114" s="99"/>
      <c r="AW114" s="99"/>
      <c r="AX114" s="99"/>
      <c r="AY114" s="99"/>
      <c r="AZ114" s="99"/>
    </row>
    <row r="115" spans="1:52" s="2" customFormat="1" x14ac:dyDescent="0.25">
      <c r="A115" s="1"/>
      <c r="B115" s="1"/>
      <c r="C115" s="1"/>
      <c r="D115" s="1"/>
      <c r="E115" s="1"/>
      <c r="F115" s="1"/>
      <c r="G115" s="11"/>
      <c r="H115" s="1"/>
      <c r="I115" s="1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13"/>
      <c r="AG115" s="100"/>
      <c r="AH115" s="99"/>
      <c r="AI115" s="99"/>
      <c r="AJ115" s="99"/>
      <c r="AK115" s="99"/>
      <c r="AL115" s="99"/>
      <c r="AM115" s="99"/>
      <c r="AN115" s="99"/>
      <c r="AO115" s="99"/>
      <c r="AP115" s="99"/>
      <c r="AQ115" s="99"/>
      <c r="AR115" s="103"/>
      <c r="AS115" s="103"/>
      <c r="AT115" s="99"/>
      <c r="AU115" s="99"/>
      <c r="AV115" s="99"/>
      <c r="AW115" s="99"/>
      <c r="AX115" s="99"/>
      <c r="AY115" s="99"/>
      <c r="AZ115" s="99"/>
    </row>
    <row r="116" spans="1:52" s="2" customFormat="1" ht="15.75" customHeight="1" x14ac:dyDescent="0.25">
      <c r="A116" s="1"/>
      <c r="B116" s="1"/>
      <c r="C116" s="1"/>
      <c r="D116" s="1"/>
      <c r="E116" s="1"/>
      <c r="F116" s="1"/>
      <c r="G116" s="11"/>
      <c r="H116" s="1"/>
      <c r="I116" s="1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13"/>
      <c r="AG116" s="100"/>
      <c r="AH116" s="99"/>
      <c r="AI116" s="99"/>
      <c r="AJ116" s="99"/>
      <c r="AK116" s="99"/>
      <c r="AL116" s="99"/>
      <c r="AM116" s="99"/>
      <c r="AN116" s="99"/>
      <c r="AO116" s="99"/>
      <c r="AP116" s="99"/>
      <c r="AQ116" s="99"/>
      <c r="AR116" s="103"/>
      <c r="AS116" s="103"/>
      <c r="AT116" s="99"/>
      <c r="AU116" s="99"/>
      <c r="AV116" s="99"/>
      <c r="AW116" s="99"/>
      <c r="AX116" s="99"/>
      <c r="AY116" s="99"/>
      <c r="AZ116" s="99"/>
    </row>
    <row r="117" spans="1:52" s="2" customFormat="1" x14ac:dyDescent="0.25">
      <c r="A117" s="1"/>
      <c r="B117" s="1"/>
      <c r="C117" s="1"/>
      <c r="D117" s="1"/>
      <c r="E117" s="1"/>
      <c r="F117" s="1"/>
      <c r="G117" s="11"/>
      <c r="H117" s="1"/>
      <c r="I117" s="1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13"/>
      <c r="AG117" s="100"/>
      <c r="AH117" s="99"/>
      <c r="AI117" s="99"/>
      <c r="AJ117" s="99"/>
      <c r="AK117" s="99"/>
      <c r="AL117" s="99"/>
      <c r="AM117" s="99"/>
      <c r="AN117" s="99"/>
      <c r="AO117" s="99"/>
      <c r="AP117" s="99"/>
      <c r="AQ117" s="99"/>
      <c r="AR117" s="103"/>
      <c r="AS117" s="103"/>
      <c r="AT117" s="99"/>
      <c r="AU117" s="99"/>
      <c r="AV117" s="99"/>
      <c r="AW117" s="99"/>
      <c r="AX117" s="99"/>
      <c r="AY117" s="99"/>
      <c r="AZ117" s="99"/>
    </row>
    <row r="118" spans="1:52" s="2" customFormat="1" ht="15.75" customHeight="1" x14ac:dyDescent="0.25">
      <c r="A118" s="1"/>
      <c r="B118" s="1"/>
      <c r="C118" s="1"/>
      <c r="D118" s="1"/>
      <c r="E118" s="1"/>
      <c r="F118" s="1"/>
      <c r="G118" s="11"/>
      <c r="H118" s="1"/>
      <c r="I118" s="1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13"/>
      <c r="AG118" s="100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103"/>
      <c r="AS118" s="103"/>
      <c r="AT118" s="99"/>
      <c r="AU118" s="99"/>
      <c r="AV118" s="99"/>
      <c r="AW118" s="99"/>
      <c r="AX118" s="99"/>
      <c r="AY118" s="99"/>
      <c r="AZ118" s="99"/>
    </row>
    <row r="119" spans="1:52" s="2" customFormat="1" x14ac:dyDescent="0.25">
      <c r="A119" s="1"/>
      <c r="B119" s="1"/>
      <c r="C119" s="1"/>
      <c r="D119" s="1"/>
      <c r="E119" s="1"/>
      <c r="F119" s="1"/>
      <c r="G119" s="11"/>
      <c r="H119" s="1"/>
      <c r="I119" s="1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13"/>
      <c r="AG119" s="100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103"/>
      <c r="AS119" s="103"/>
      <c r="AT119" s="99"/>
      <c r="AU119" s="99"/>
      <c r="AV119" s="99"/>
      <c r="AW119" s="99"/>
      <c r="AX119" s="99"/>
      <c r="AY119" s="99"/>
      <c r="AZ119" s="99"/>
    </row>
    <row r="120" spans="1:52" s="2" customFormat="1" ht="15.75" customHeight="1" x14ac:dyDescent="0.25">
      <c r="A120" s="1"/>
      <c r="B120" s="1"/>
      <c r="C120" s="1"/>
      <c r="D120" s="1"/>
      <c r="E120" s="1"/>
      <c r="F120" s="1"/>
      <c r="G120" s="11"/>
      <c r="H120" s="1"/>
      <c r="I120" s="1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13"/>
      <c r="AG120" s="100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103"/>
      <c r="AS120" s="103"/>
      <c r="AT120" s="99"/>
      <c r="AU120" s="99"/>
      <c r="AV120" s="99"/>
      <c r="AW120" s="99"/>
      <c r="AX120" s="99"/>
      <c r="AY120" s="99"/>
      <c r="AZ120" s="99"/>
    </row>
    <row r="121" spans="1:52" s="2" customFormat="1" x14ac:dyDescent="0.25">
      <c r="A121" s="1"/>
      <c r="B121" s="1"/>
      <c r="C121" s="1"/>
      <c r="D121" s="1"/>
      <c r="E121" s="1"/>
      <c r="F121" s="1"/>
      <c r="G121" s="11"/>
      <c r="H121" s="1"/>
      <c r="I121" s="1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13"/>
      <c r="AG121" s="100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  <c r="AR121" s="103"/>
      <c r="AS121" s="103"/>
      <c r="AT121" s="99"/>
      <c r="AU121" s="99"/>
      <c r="AV121" s="99"/>
      <c r="AW121" s="99"/>
      <c r="AX121" s="99"/>
      <c r="AY121" s="99"/>
      <c r="AZ121" s="99"/>
    </row>
    <row r="122" spans="1:52" s="3" customFormat="1" hidden="1" x14ac:dyDescent="0.25">
      <c r="A122" s="1"/>
      <c r="B122" s="1"/>
      <c r="C122" s="1"/>
      <c r="D122" s="1"/>
      <c r="E122" s="1"/>
      <c r="F122" s="1"/>
      <c r="G122" s="11"/>
      <c r="H122" s="1"/>
      <c r="I122" s="1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13"/>
      <c r="AG122" s="100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  <c r="AR122" s="103"/>
      <c r="AS122" s="103"/>
      <c r="AT122" s="99"/>
      <c r="AU122" s="99"/>
      <c r="AV122" s="99"/>
      <c r="AW122" s="99"/>
      <c r="AX122" s="99"/>
      <c r="AY122" s="99"/>
      <c r="AZ122" s="99"/>
    </row>
    <row r="123" spans="1:52" s="3" customFormat="1" ht="15.75" customHeight="1" x14ac:dyDescent="0.25">
      <c r="A123" s="1"/>
      <c r="B123" s="1"/>
      <c r="C123" s="1"/>
      <c r="D123" s="1"/>
      <c r="E123" s="1"/>
      <c r="F123" s="1"/>
      <c r="G123" s="11"/>
      <c r="H123" s="1"/>
      <c r="I123" s="1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13"/>
      <c r="AG123" s="100"/>
      <c r="AH123" s="99"/>
      <c r="AI123" s="99"/>
      <c r="AJ123" s="99"/>
      <c r="AK123" s="99"/>
      <c r="AL123" s="99"/>
      <c r="AM123" s="99"/>
      <c r="AN123" s="99"/>
      <c r="AO123" s="99"/>
      <c r="AP123" s="99"/>
      <c r="AQ123" s="99"/>
      <c r="AR123" s="103"/>
      <c r="AS123" s="103"/>
      <c r="AT123" s="99"/>
      <c r="AU123" s="99"/>
      <c r="AV123" s="99"/>
      <c r="AW123" s="99"/>
      <c r="AX123" s="99"/>
      <c r="AY123" s="99"/>
      <c r="AZ123" s="99"/>
    </row>
    <row r="124" spans="1:52" s="2" customFormat="1" x14ac:dyDescent="0.25">
      <c r="A124" s="1"/>
      <c r="B124" s="1"/>
      <c r="C124" s="1"/>
      <c r="D124" s="1"/>
      <c r="E124" s="1"/>
      <c r="F124" s="1"/>
      <c r="G124" s="11"/>
      <c r="H124" s="1"/>
      <c r="I124" s="1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13"/>
      <c r="AG124" s="100"/>
      <c r="AH124" s="99"/>
      <c r="AI124" s="99"/>
      <c r="AJ124" s="99"/>
      <c r="AK124" s="99"/>
      <c r="AL124" s="99"/>
      <c r="AM124" s="99"/>
      <c r="AN124" s="99"/>
      <c r="AO124" s="99"/>
      <c r="AP124" s="99"/>
      <c r="AQ124" s="99"/>
      <c r="AR124" s="103"/>
      <c r="AS124" s="103"/>
      <c r="AT124" s="99"/>
      <c r="AU124" s="99"/>
      <c r="AV124" s="99"/>
      <c r="AW124" s="99"/>
      <c r="AX124" s="99"/>
      <c r="AY124" s="99"/>
      <c r="AZ124" s="99"/>
    </row>
    <row r="125" spans="1:52" s="2" customFormat="1" ht="15.75" customHeight="1" x14ac:dyDescent="0.25">
      <c r="A125" s="1"/>
      <c r="B125" s="1"/>
      <c r="C125" s="1"/>
      <c r="D125" s="1"/>
      <c r="E125" s="1"/>
      <c r="F125" s="1"/>
      <c r="G125" s="11"/>
      <c r="H125" s="1"/>
      <c r="I125" s="1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13"/>
      <c r="AG125" s="100"/>
      <c r="AH125" s="99"/>
      <c r="AI125" s="99"/>
      <c r="AJ125" s="99"/>
      <c r="AK125" s="99"/>
      <c r="AL125" s="99"/>
      <c r="AM125" s="99"/>
      <c r="AN125" s="99"/>
      <c r="AO125" s="99"/>
      <c r="AP125" s="99"/>
      <c r="AQ125" s="99"/>
      <c r="AR125" s="103"/>
      <c r="AS125" s="103"/>
      <c r="AT125" s="99"/>
      <c r="AU125" s="99"/>
      <c r="AV125" s="99"/>
      <c r="AW125" s="99"/>
      <c r="AX125" s="99"/>
      <c r="AY125" s="99"/>
      <c r="AZ125" s="99"/>
    </row>
    <row r="126" spans="1:52" s="2" customFormat="1" x14ac:dyDescent="0.25">
      <c r="A126" s="1"/>
      <c r="B126" s="1"/>
      <c r="C126" s="1"/>
      <c r="D126" s="1"/>
      <c r="E126" s="1"/>
      <c r="F126" s="1"/>
      <c r="G126" s="11"/>
      <c r="H126" s="1"/>
      <c r="I126" s="1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13"/>
      <c r="AG126" s="100"/>
      <c r="AH126" s="99"/>
      <c r="AI126" s="99"/>
      <c r="AJ126" s="99"/>
      <c r="AK126" s="99"/>
      <c r="AL126" s="99"/>
      <c r="AM126" s="99"/>
      <c r="AN126" s="99"/>
      <c r="AO126" s="99"/>
      <c r="AP126" s="99"/>
      <c r="AQ126" s="99"/>
      <c r="AR126" s="103"/>
      <c r="AS126" s="103"/>
      <c r="AT126" s="99"/>
      <c r="AU126" s="99"/>
      <c r="AV126" s="99"/>
      <c r="AW126" s="99"/>
      <c r="AX126" s="99"/>
      <c r="AY126" s="99"/>
      <c r="AZ126" s="99"/>
    </row>
    <row r="127" spans="1:52" s="2" customFormat="1" ht="15.75" customHeight="1" x14ac:dyDescent="0.25">
      <c r="A127" s="1"/>
      <c r="B127" s="1"/>
      <c r="C127" s="1"/>
      <c r="D127" s="1"/>
      <c r="E127" s="1"/>
      <c r="F127" s="1"/>
      <c r="G127" s="11"/>
      <c r="H127" s="1"/>
      <c r="I127" s="1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13"/>
      <c r="AG127" s="100"/>
      <c r="AH127" s="99"/>
      <c r="AI127" s="99"/>
      <c r="AJ127" s="99"/>
      <c r="AK127" s="99"/>
      <c r="AL127" s="99"/>
      <c r="AM127" s="99"/>
      <c r="AN127" s="99"/>
      <c r="AO127" s="99"/>
      <c r="AP127" s="99"/>
      <c r="AQ127" s="99"/>
      <c r="AR127" s="103"/>
      <c r="AS127" s="103"/>
      <c r="AT127" s="99"/>
      <c r="AU127" s="99"/>
      <c r="AV127" s="99"/>
      <c r="AW127" s="99"/>
      <c r="AX127" s="99"/>
      <c r="AY127" s="99"/>
      <c r="AZ127" s="99"/>
    </row>
    <row r="128" spans="1:52" s="2" customFormat="1" x14ac:dyDescent="0.25">
      <c r="A128" s="1"/>
      <c r="B128" s="1"/>
      <c r="C128" s="1"/>
      <c r="D128" s="1"/>
      <c r="E128" s="1"/>
      <c r="F128" s="1"/>
      <c r="G128" s="11"/>
      <c r="H128" s="1"/>
      <c r="I128" s="1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13"/>
      <c r="AG128" s="100"/>
      <c r="AH128" s="99"/>
      <c r="AI128" s="99"/>
      <c r="AJ128" s="99"/>
      <c r="AK128" s="99"/>
      <c r="AL128" s="99"/>
      <c r="AM128" s="99"/>
      <c r="AN128" s="99"/>
      <c r="AO128" s="99"/>
      <c r="AP128" s="99"/>
      <c r="AQ128" s="99"/>
      <c r="AR128" s="103"/>
      <c r="AS128" s="103"/>
      <c r="AT128" s="99"/>
      <c r="AU128" s="99"/>
      <c r="AV128" s="99"/>
      <c r="AW128" s="99"/>
      <c r="AX128" s="99"/>
      <c r="AY128" s="99"/>
      <c r="AZ128" s="99"/>
    </row>
    <row r="129" spans="1:52" s="2" customFormat="1" ht="15.75" customHeight="1" x14ac:dyDescent="0.25">
      <c r="A129" s="1"/>
      <c r="B129" s="1"/>
      <c r="C129" s="1"/>
      <c r="D129" s="1"/>
      <c r="E129" s="1"/>
      <c r="F129" s="1"/>
      <c r="G129" s="11"/>
      <c r="H129" s="1"/>
      <c r="I129" s="1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13"/>
      <c r="AG129" s="100"/>
      <c r="AH129" s="99"/>
      <c r="AI129" s="99"/>
      <c r="AJ129" s="99"/>
      <c r="AK129" s="99"/>
      <c r="AL129" s="99"/>
      <c r="AM129" s="99"/>
      <c r="AN129" s="99"/>
      <c r="AO129" s="99"/>
      <c r="AP129" s="99"/>
      <c r="AQ129" s="99"/>
      <c r="AR129" s="103"/>
      <c r="AS129" s="103"/>
      <c r="AT129" s="99"/>
      <c r="AU129" s="99"/>
      <c r="AV129" s="99"/>
      <c r="AW129" s="99"/>
      <c r="AX129" s="99"/>
      <c r="AY129" s="99"/>
      <c r="AZ129" s="99"/>
    </row>
    <row r="130" spans="1:52" s="2" customFormat="1" x14ac:dyDescent="0.25">
      <c r="A130" s="1"/>
      <c r="B130" s="1"/>
      <c r="C130" s="1"/>
      <c r="D130" s="1"/>
      <c r="E130" s="1"/>
      <c r="F130" s="1"/>
      <c r="G130" s="11"/>
      <c r="H130" s="1"/>
      <c r="I130" s="1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13"/>
      <c r="AG130" s="100"/>
      <c r="AH130" s="99"/>
      <c r="AI130" s="99"/>
      <c r="AJ130" s="99"/>
      <c r="AK130" s="99"/>
      <c r="AL130" s="99"/>
      <c r="AM130" s="99"/>
      <c r="AN130" s="99"/>
      <c r="AO130" s="99"/>
      <c r="AP130" s="99"/>
      <c r="AQ130" s="99"/>
      <c r="AR130" s="103"/>
      <c r="AS130" s="103"/>
      <c r="AT130" s="99"/>
      <c r="AU130" s="99"/>
      <c r="AV130" s="99"/>
      <c r="AW130" s="99"/>
      <c r="AX130" s="99"/>
      <c r="AY130" s="99"/>
      <c r="AZ130" s="99"/>
    </row>
    <row r="131" spans="1:52" s="2" customFormat="1" ht="15.75" customHeight="1" x14ac:dyDescent="0.25">
      <c r="A131" s="1"/>
      <c r="B131" s="1"/>
      <c r="C131" s="1"/>
      <c r="D131" s="1"/>
      <c r="E131" s="1"/>
      <c r="F131" s="1"/>
      <c r="G131" s="11"/>
      <c r="H131" s="1"/>
      <c r="I131" s="1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13"/>
      <c r="AG131" s="100"/>
      <c r="AH131" s="99"/>
      <c r="AI131" s="99"/>
      <c r="AJ131" s="99"/>
      <c r="AK131" s="99"/>
      <c r="AL131" s="99"/>
      <c r="AM131" s="99"/>
      <c r="AN131" s="99"/>
      <c r="AO131" s="99"/>
      <c r="AP131" s="99"/>
      <c r="AQ131" s="99"/>
      <c r="AR131" s="103"/>
      <c r="AS131" s="103"/>
      <c r="AT131" s="99"/>
      <c r="AU131" s="99"/>
      <c r="AV131" s="99"/>
      <c r="AW131" s="99"/>
      <c r="AX131" s="99"/>
      <c r="AY131" s="99"/>
      <c r="AZ131" s="99"/>
    </row>
    <row r="132" spans="1:52" s="2" customFormat="1" x14ac:dyDescent="0.25">
      <c r="A132" s="1"/>
      <c r="B132" s="1"/>
      <c r="C132" s="1"/>
      <c r="D132" s="1"/>
      <c r="E132" s="1"/>
      <c r="F132" s="1"/>
      <c r="G132" s="11"/>
      <c r="H132" s="1"/>
      <c r="I132" s="1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13"/>
      <c r="AG132" s="100"/>
      <c r="AH132" s="99"/>
      <c r="AI132" s="99"/>
      <c r="AJ132" s="99"/>
      <c r="AK132" s="99"/>
      <c r="AL132" s="99"/>
      <c r="AM132" s="99"/>
      <c r="AN132" s="99"/>
      <c r="AO132" s="99"/>
      <c r="AP132" s="99"/>
      <c r="AQ132" s="99"/>
      <c r="AR132" s="103"/>
      <c r="AS132" s="103"/>
      <c r="AT132" s="99"/>
      <c r="AU132" s="99"/>
      <c r="AV132" s="99"/>
      <c r="AW132" s="99"/>
      <c r="AX132" s="99"/>
      <c r="AY132" s="99"/>
      <c r="AZ132" s="99"/>
    </row>
    <row r="133" spans="1:52" s="2" customFormat="1" ht="15.75" customHeight="1" x14ac:dyDescent="0.25">
      <c r="A133" s="1"/>
      <c r="B133" s="1"/>
      <c r="C133" s="1"/>
      <c r="D133" s="1"/>
      <c r="E133" s="1"/>
      <c r="F133" s="1"/>
      <c r="G133" s="11"/>
      <c r="H133" s="1"/>
      <c r="I133" s="1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13"/>
      <c r="AG133" s="100"/>
      <c r="AH133" s="99"/>
      <c r="AI133" s="99"/>
      <c r="AJ133" s="99"/>
      <c r="AK133" s="99"/>
      <c r="AL133" s="99"/>
      <c r="AM133" s="99"/>
      <c r="AN133" s="99"/>
      <c r="AO133" s="99"/>
      <c r="AP133" s="99"/>
      <c r="AQ133" s="99"/>
      <c r="AR133" s="103"/>
      <c r="AS133" s="103"/>
      <c r="AT133" s="99"/>
      <c r="AU133" s="99"/>
      <c r="AV133" s="99"/>
      <c r="AW133" s="99"/>
      <c r="AX133" s="99"/>
      <c r="AY133" s="99"/>
      <c r="AZ133" s="99"/>
    </row>
    <row r="134" spans="1:52" s="2" customFormat="1" x14ac:dyDescent="0.25">
      <c r="A134" s="1"/>
      <c r="B134" s="1"/>
      <c r="C134" s="1"/>
      <c r="D134" s="1"/>
      <c r="E134" s="1"/>
      <c r="F134" s="1"/>
      <c r="G134" s="11"/>
      <c r="H134" s="1"/>
      <c r="I134" s="1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13"/>
      <c r="AG134" s="100"/>
      <c r="AH134" s="99"/>
      <c r="AI134" s="99"/>
      <c r="AJ134" s="99"/>
      <c r="AK134" s="99"/>
      <c r="AL134" s="99"/>
      <c r="AM134" s="99"/>
      <c r="AN134" s="99"/>
      <c r="AO134" s="99"/>
      <c r="AP134" s="99"/>
      <c r="AQ134" s="99"/>
      <c r="AR134" s="103"/>
      <c r="AS134" s="103"/>
      <c r="AT134" s="99"/>
      <c r="AU134" s="99"/>
      <c r="AV134" s="99"/>
      <c r="AW134" s="99"/>
      <c r="AX134" s="99"/>
      <c r="AY134" s="99"/>
      <c r="AZ134" s="99"/>
    </row>
    <row r="135" spans="1:52" s="2" customFormat="1" ht="15.75" customHeight="1" x14ac:dyDescent="0.25">
      <c r="A135" s="1"/>
      <c r="B135" s="1"/>
      <c r="C135" s="1"/>
      <c r="D135" s="1"/>
      <c r="E135" s="1"/>
      <c r="F135" s="1"/>
      <c r="G135" s="11"/>
      <c r="H135" s="1"/>
      <c r="I135" s="1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13"/>
      <c r="AG135" s="100"/>
      <c r="AH135" s="99"/>
      <c r="AI135" s="99"/>
      <c r="AJ135" s="99"/>
      <c r="AK135" s="99"/>
      <c r="AL135" s="99"/>
      <c r="AM135" s="99"/>
      <c r="AN135" s="99"/>
      <c r="AO135" s="99"/>
      <c r="AP135" s="99"/>
      <c r="AQ135" s="99"/>
      <c r="AR135" s="103"/>
      <c r="AS135" s="103"/>
      <c r="AT135" s="99"/>
      <c r="AU135" s="99"/>
      <c r="AV135" s="99"/>
      <c r="AW135" s="99"/>
      <c r="AX135" s="99"/>
      <c r="AY135" s="99"/>
      <c r="AZ135" s="99"/>
    </row>
    <row r="136" spans="1:52" s="2" customFormat="1" x14ac:dyDescent="0.25">
      <c r="A136" s="1"/>
      <c r="B136" s="1"/>
      <c r="C136" s="1"/>
      <c r="D136" s="1"/>
      <c r="E136" s="1"/>
      <c r="F136" s="1"/>
      <c r="G136" s="11"/>
      <c r="H136" s="1"/>
      <c r="I136" s="1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13"/>
      <c r="AG136" s="100"/>
      <c r="AH136" s="99"/>
      <c r="AI136" s="99"/>
      <c r="AJ136" s="99"/>
      <c r="AK136" s="99"/>
      <c r="AL136" s="99"/>
      <c r="AM136" s="99"/>
      <c r="AN136" s="99"/>
      <c r="AO136" s="99"/>
      <c r="AP136" s="99"/>
      <c r="AQ136" s="99"/>
      <c r="AR136" s="103"/>
      <c r="AS136" s="103"/>
      <c r="AT136" s="99"/>
      <c r="AU136" s="99"/>
      <c r="AV136" s="99"/>
      <c r="AW136" s="99"/>
      <c r="AX136" s="99"/>
      <c r="AY136" s="99"/>
      <c r="AZ136" s="99"/>
    </row>
    <row r="137" spans="1:52" s="2" customFormat="1" ht="15.75" customHeight="1" x14ac:dyDescent="0.25">
      <c r="A137" s="1"/>
      <c r="B137" s="1"/>
      <c r="C137" s="1"/>
      <c r="D137" s="1"/>
      <c r="E137" s="1"/>
      <c r="F137" s="1"/>
      <c r="G137" s="11"/>
      <c r="H137" s="1"/>
      <c r="I137" s="1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13"/>
      <c r="AG137" s="100"/>
      <c r="AH137" s="99"/>
      <c r="AI137" s="99"/>
      <c r="AJ137" s="99"/>
      <c r="AK137" s="99"/>
      <c r="AL137" s="99"/>
      <c r="AM137" s="99"/>
      <c r="AN137" s="99"/>
      <c r="AO137" s="99"/>
      <c r="AP137" s="99"/>
      <c r="AQ137" s="99"/>
      <c r="AR137" s="103"/>
      <c r="AS137" s="103"/>
      <c r="AT137" s="99"/>
      <c r="AU137" s="99"/>
      <c r="AV137" s="99"/>
      <c r="AW137" s="99"/>
      <c r="AX137" s="99"/>
      <c r="AY137" s="99"/>
      <c r="AZ137" s="99"/>
    </row>
    <row r="138" spans="1:52" s="2" customFormat="1" x14ac:dyDescent="0.25">
      <c r="A138" s="1"/>
      <c r="B138" s="1"/>
      <c r="C138" s="1"/>
      <c r="D138" s="1"/>
      <c r="E138" s="1"/>
      <c r="F138" s="1"/>
      <c r="G138" s="11"/>
      <c r="H138" s="1"/>
      <c r="I138" s="1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13"/>
      <c r="AG138" s="100"/>
      <c r="AH138" s="99"/>
      <c r="AI138" s="99"/>
      <c r="AJ138" s="99"/>
      <c r="AK138" s="99"/>
      <c r="AL138" s="99"/>
      <c r="AM138" s="99"/>
      <c r="AN138" s="99"/>
      <c r="AO138" s="99"/>
      <c r="AP138" s="99"/>
      <c r="AQ138" s="99"/>
      <c r="AR138" s="103"/>
      <c r="AS138" s="103"/>
      <c r="AT138" s="99"/>
      <c r="AU138" s="99"/>
      <c r="AV138" s="99"/>
      <c r="AW138" s="99"/>
      <c r="AX138" s="99"/>
      <c r="AY138" s="99"/>
      <c r="AZ138" s="99"/>
    </row>
    <row r="139" spans="1:52" s="2" customFormat="1" ht="15.75" customHeight="1" x14ac:dyDescent="0.25">
      <c r="A139" s="1"/>
      <c r="B139" s="1"/>
      <c r="C139" s="1"/>
      <c r="D139" s="1"/>
      <c r="E139" s="1"/>
      <c r="F139" s="1"/>
      <c r="G139" s="11"/>
      <c r="H139" s="1"/>
      <c r="I139" s="1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13"/>
      <c r="AG139" s="100"/>
      <c r="AH139" s="99"/>
      <c r="AI139" s="99"/>
      <c r="AJ139" s="99"/>
      <c r="AK139" s="99"/>
      <c r="AL139" s="99"/>
      <c r="AM139" s="99"/>
      <c r="AN139" s="99"/>
      <c r="AO139" s="99"/>
      <c r="AP139" s="99"/>
      <c r="AQ139" s="99"/>
      <c r="AR139" s="103"/>
      <c r="AS139" s="103"/>
      <c r="AT139" s="99"/>
      <c r="AU139" s="99"/>
      <c r="AV139" s="99"/>
      <c r="AW139" s="99"/>
      <c r="AX139" s="99"/>
      <c r="AY139" s="99"/>
      <c r="AZ139" s="99"/>
    </row>
    <row r="140" spans="1:52" s="2" customFormat="1" x14ac:dyDescent="0.25">
      <c r="A140" s="1"/>
      <c r="B140" s="1"/>
      <c r="C140" s="1"/>
      <c r="D140" s="1"/>
      <c r="E140" s="1"/>
      <c r="F140" s="1"/>
      <c r="G140" s="11"/>
      <c r="H140" s="1"/>
      <c r="I140" s="1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13"/>
      <c r="AG140" s="100"/>
      <c r="AH140" s="99"/>
      <c r="AI140" s="99"/>
      <c r="AJ140" s="99"/>
      <c r="AK140" s="99"/>
      <c r="AL140" s="99"/>
      <c r="AM140" s="99"/>
      <c r="AN140" s="99"/>
      <c r="AO140" s="99"/>
      <c r="AP140" s="99"/>
      <c r="AQ140" s="99"/>
      <c r="AR140" s="103"/>
      <c r="AS140" s="103"/>
      <c r="AT140" s="99"/>
      <c r="AU140" s="99"/>
      <c r="AV140" s="99"/>
      <c r="AW140" s="99"/>
      <c r="AX140" s="99"/>
      <c r="AY140" s="99"/>
      <c r="AZ140" s="99"/>
    </row>
    <row r="141" spans="1:52" s="2" customFormat="1" ht="15.75" customHeight="1" x14ac:dyDescent="0.25">
      <c r="A141" s="1"/>
      <c r="B141" s="1"/>
      <c r="C141" s="1"/>
      <c r="D141" s="1"/>
      <c r="E141" s="1"/>
      <c r="F141" s="1"/>
      <c r="G141" s="11"/>
      <c r="H141" s="1"/>
      <c r="I141" s="1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13"/>
      <c r="AG141" s="100"/>
      <c r="AH141" s="99"/>
      <c r="AI141" s="99"/>
      <c r="AJ141" s="99"/>
      <c r="AK141" s="99"/>
      <c r="AL141" s="99"/>
      <c r="AM141" s="99"/>
      <c r="AN141" s="99"/>
      <c r="AO141" s="99"/>
      <c r="AP141" s="99"/>
      <c r="AQ141" s="99"/>
      <c r="AR141" s="103"/>
      <c r="AS141" s="103"/>
      <c r="AT141" s="99"/>
      <c r="AU141" s="99"/>
      <c r="AV141" s="99"/>
      <c r="AW141" s="99"/>
      <c r="AX141" s="99"/>
      <c r="AY141" s="99"/>
      <c r="AZ141" s="99"/>
    </row>
    <row r="142" spans="1:52" s="2" customFormat="1" x14ac:dyDescent="0.25">
      <c r="A142" s="1"/>
      <c r="B142" s="1"/>
      <c r="C142" s="1"/>
      <c r="D142" s="1"/>
      <c r="E142" s="1"/>
      <c r="F142" s="1"/>
      <c r="G142" s="11"/>
      <c r="H142" s="1"/>
      <c r="I142" s="1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13"/>
      <c r="AG142" s="100"/>
      <c r="AH142" s="99"/>
      <c r="AI142" s="99"/>
      <c r="AJ142" s="99"/>
      <c r="AK142" s="99"/>
      <c r="AL142" s="99"/>
      <c r="AM142" s="99"/>
      <c r="AN142" s="99"/>
      <c r="AO142" s="99"/>
      <c r="AP142" s="99"/>
      <c r="AQ142" s="99"/>
      <c r="AR142" s="103"/>
      <c r="AS142" s="103"/>
      <c r="AT142" s="99"/>
      <c r="AU142" s="99"/>
      <c r="AV142" s="99"/>
      <c r="AW142" s="99"/>
      <c r="AX142" s="99"/>
      <c r="AY142" s="99"/>
      <c r="AZ142" s="99"/>
    </row>
    <row r="143" spans="1:52" s="2" customFormat="1" ht="15.75" customHeight="1" x14ac:dyDescent="0.25">
      <c r="A143" s="1"/>
      <c r="B143" s="1"/>
      <c r="C143" s="1"/>
      <c r="D143" s="1"/>
      <c r="E143" s="1"/>
      <c r="F143" s="1"/>
      <c r="G143" s="11"/>
      <c r="H143" s="1"/>
      <c r="I143" s="1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13"/>
      <c r="AG143" s="100"/>
      <c r="AH143" s="99"/>
      <c r="AI143" s="99"/>
      <c r="AJ143" s="99"/>
      <c r="AK143" s="99"/>
      <c r="AL143" s="99"/>
      <c r="AM143" s="99"/>
      <c r="AN143" s="99"/>
      <c r="AO143" s="99"/>
      <c r="AP143" s="99"/>
      <c r="AQ143" s="99"/>
      <c r="AR143" s="103"/>
      <c r="AS143" s="103"/>
      <c r="AT143" s="99"/>
      <c r="AU143" s="99"/>
      <c r="AV143" s="99"/>
      <c r="AW143" s="99"/>
      <c r="AX143" s="99"/>
      <c r="AY143" s="99"/>
      <c r="AZ143" s="99"/>
    </row>
    <row r="144" spans="1:52" s="2" customFormat="1" x14ac:dyDescent="0.25">
      <c r="A144" s="1"/>
      <c r="B144" s="1"/>
      <c r="C144" s="1"/>
      <c r="D144" s="1"/>
      <c r="E144" s="1"/>
      <c r="F144" s="1"/>
      <c r="G144" s="11"/>
      <c r="H144" s="1"/>
      <c r="I144" s="1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13"/>
      <c r="AG144" s="100"/>
      <c r="AH144" s="99"/>
      <c r="AI144" s="99"/>
      <c r="AJ144" s="99"/>
      <c r="AK144" s="99"/>
      <c r="AL144" s="99"/>
      <c r="AM144" s="99"/>
      <c r="AN144" s="99"/>
      <c r="AO144" s="99"/>
      <c r="AP144" s="99"/>
      <c r="AQ144" s="99"/>
      <c r="AR144" s="103"/>
      <c r="AS144" s="103"/>
      <c r="AT144" s="99"/>
      <c r="AU144" s="99"/>
      <c r="AV144" s="99"/>
      <c r="AW144" s="99"/>
      <c r="AX144" s="99"/>
      <c r="AY144" s="99"/>
      <c r="AZ144" s="99"/>
    </row>
    <row r="145" spans="1:52" s="33" customFormat="1" x14ac:dyDescent="0.25">
      <c r="A145" s="1"/>
      <c r="B145" s="1"/>
      <c r="C145" s="1"/>
      <c r="D145" s="1"/>
      <c r="E145" s="1"/>
      <c r="F145" s="1"/>
      <c r="G145" s="11"/>
      <c r="H145" s="1"/>
      <c r="I145" s="1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13"/>
      <c r="AG145" s="100"/>
      <c r="AH145" s="99"/>
      <c r="AI145" s="99"/>
      <c r="AJ145" s="99"/>
      <c r="AK145" s="99"/>
      <c r="AL145" s="99"/>
      <c r="AM145" s="99"/>
      <c r="AN145" s="99"/>
      <c r="AO145" s="99"/>
      <c r="AP145" s="99"/>
      <c r="AQ145" s="99"/>
      <c r="AR145" s="103"/>
      <c r="AS145" s="103"/>
      <c r="AT145" s="150"/>
      <c r="AU145" s="150"/>
      <c r="AV145" s="150"/>
      <c r="AW145" s="150"/>
      <c r="AX145" s="150"/>
      <c r="AY145" s="150"/>
      <c r="AZ145" s="150"/>
    </row>
    <row r="146" spans="1:52" s="33" customFormat="1" x14ac:dyDescent="0.25">
      <c r="A146" s="1"/>
      <c r="B146" s="1"/>
      <c r="C146" s="1"/>
      <c r="D146" s="1"/>
      <c r="E146" s="1"/>
      <c r="F146" s="1"/>
      <c r="G146" s="11"/>
      <c r="H146" s="1"/>
      <c r="I146" s="1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13"/>
      <c r="AG146" s="100"/>
      <c r="AH146" s="99"/>
      <c r="AI146" s="99"/>
      <c r="AJ146" s="99"/>
      <c r="AK146" s="99"/>
      <c r="AL146" s="99"/>
      <c r="AM146" s="99"/>
      <c r="AN146" s="99"/>
      <c r="AO146" s="99"/>
      <c r="AP146" s="99"/>
      <c r="AQ146" s="99"/>
      <c r="AR146" s="103"/>
      <c r="AS146" s="103"/>
      <c r="AT146" s="150"/>
      <c r="AU146" s="150"/>
      <c r="AV146" s="150"/>
      <c r="AW146" s="150"/>
      <c r="AX146" s="150"/>
      <c r="AY146" s="150"/>
      <c r="AZ146" s="150"/>
    </row>
    <row r="147" spans="1:52" s="33" customFormat="1" x14ac:dyDescent="0.25">
      <c r="A147" s="1"/>
      <c r="B147" s="1"/>
      <c r="C147" s="1"/>
      <c r="D147" s="1"/>
      <c r="E147" s="1"/>
      <c r="F147" s="1"/>
      <c r="G147" s="11"/>
      <c r="H147" s="1"/>
      <c r="I147" s="1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13"/>
      <c r="AG147" s="100"/>
      <c r="AH147" s="99"/>
      <c r="AI147" s="99"/>
      <c r="AJ147" s="99"/>
      <c r="AK147" s="99"/>
      <c r="AL147" s="99"/>
      <c r="AM147" s="99"/>
      <c r="AN147" s="99"/>
      <c r="AO147" s="99"/>
      <c r="AP147" s="99"/>
      <c r="AQ147" s="99"/>
      <c r="AR147" s="103"/>
      <c r="AS147" s="103"/>
      <c r="AT147" s="150"/>
      <c r="AU147" s="150"/>
      <c r="AV147" s="150"/>
      <c r="AW147" s="150"/>
      <c r="AX147" s="150"/>
      <c r="AY147" s="150"/>
      <c r="AZ147" s="150"/>
    </row>
    <row r="148" spans="1:52" s="33" customFormat="1" x14ac:dyDescent="0.25">
      <c r="A148" s="1"/>
      <c r="B148" s="1"/>
      <c r="C148" s="1"/>
      <c r="D148" s="1"/>
      <c r="E148" s="1"/>
      <c r="F148" s="1"/>
      <c r="G148" s="11"/>
      <c r="H148" s="1"/>
      <c r="I148" s="1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13"/>
      <c r="AG148" s="100"/>
      <c r="AH148" s="99"/>
      <c r="AI148" s="99"/>
      <c r="AJ148" s="99"/>
      <c r="AK148" s="99"/>
      <c r="AL148" s="99"/>
      <c r="AM148" s="99"/>
      <c r="AN148" s="99"/>
      <c r="AO148" s="99"/>
      <c r="AP148" s="99"/>
      <c r="AQ148" s="99"/>
      <c r="AR148" s="103"/>
      <c r="AS148" s="103"/>
      <c r="AT148" s="150"/>
      <c r="AU148" s="150"/>
      <c r="AV148" s="150"/>
      <c r="AW148" s="150"/>
      <c r="AX148" s="150"/>
      <c r="AY148" s="150"/>
      <c r="AZ148" s="150"/>
    </row>
    <row r="149" spans="1:52" s="33" customFormat="1" x14ac:dyDescent="0.25">
      <c r="A149" s="1"/>
      <c r="B149" s="1"/>
      <c r="C149" s="1"/>
      <c r="D149" s="1"/>
      <c r="E149" s="1"/>
      <c r="F149" s="1"/>
      <c r="G149" s="11"/>
      <c r="H149" s="1"/>
      <c r="I149" s="1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13"/>
      <c r="AG149" s="100"/>
      <c r="AH149" s="99"/>
      <c r="AI149" s="99"/>
      <c r="AJ149" s="99"/>
      <c r="AK149" s="99"/>
      <c r="AL149" s="99"/>
      <c r="AM149" s="99"/>
      <c r="AN149" s="99"/>
      <c r="AO149" s="99"/>
      <c r="AP149" s="99"/>
      <c r="AQ149" s="99"/>
      <c r="AR149" s="103"/>
      <c r="AS149" s="103"/>
      <c r="AT149" s="150"/>
      <c r="AU149" s="150"/>
      <c r="AV149" s="150"/>
      <c r="AW149" s="150"/>
      <c r="AX149" s="150"/>
      <c r="AY149" s="150"/>
      <c r="AZ149" s="150"/>
    </row>
    <row r="150" spans="1:52" s="33" customFormat="1" x14ac:dyDescent="0.25">
      <c r="A150" s="1"/>
      <c r="B150" s="1"/>
      <c r="C150" s="1"/>
      <c r="D150" s="1"/>
      <c r="E150" s="1"/>
      <c r="F150" s="1"/>
      <c r="G150" s="11"/>
      <c r="H150" s="1"/>
      <c r="I150" s="1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13"/>
      <c r="AG150" s="100"/>
      <c r="AH150" s="99"/>
      <c r="AI150" s="99"/>
      <c r="AJ150" s="99"/>
      <c r="AK150" s="99"/>
      <c r="AL150" s="99"/>
      <c r="AM150" s="99"/>
      <c r="AN150" s="99"/>
      <c r="AO150" s="99"/>
      <c r="AP150" s="99"/>
      <c r="AQ150" s="99"/>
      <c r="AR150" s="103"/>
      <c r="AS150" s="103"/>
      <c r="AT150" s="150"/>
      <c r="AU150" s="150"/>
      <c r="AV150" s="150"/>
      <c r="AW150" s="150"/>
      <c r="AX150" s="150"/>
      <c r="AY150" s="150"/>
      <c r="AZ150" s="150"/>
    </row>
    <row r="151" spans="1:52" ht="24.75" customHeight="1" x14ac:dyDescent="0.25">
      <c r="AG151" s="100"/>
      <c r="AH151" s="99"/>
      <c r="AI151" s="99"/>
      <c r="AJ151" s="99"/>
      <c r="AK151" s="99"/>
      <c r="AL151" s="99"/>
      <c r="AM151" s="99"/>
      <c r="AN151" s="99"/>
      <c r="AO151" s="99"/>
      <c r="AP151" s="99"/>
      <c r="AQ151" s="99"/>
      <c r="AR151" s="103"/>
      <c r="AS151" s="103"/>
      <c r="AT151" s="99"/>
      <c r="AU151" s="99"/>
      <c r="AV151" s="99"/>
      <c r="AW151" s="99"/>
      <c r="AX151" s="99"/>
      <c r="AY151" s="99"/>
      <c r="AZ151" s="99"/>
    </row>
    <row r="152" spans="1:52" ht="26.25" customHeight="1" x14ac:dyDescent="0.25">
      <c r="AG152" s="100"/>
      <c r="AH152" s="99"/>
      <c r="AI152" s="99"/>
      <c r="AJ152" s="99"/>
      <c r="AK152" s="99"/>
      <c r="AL152" s="99"/>
      <c r="AM152" s="99"/>
      <c r="AN152" s="99"/>
      <c r="AO152" s="99"/>
      <c r="AP152" s="99"/>
      <c r="AQ152" s="99"/>
      <c r="AR152" s="103"/>
      <c r="AS152" s="103"/>
      <c r="AT152" s="99"/>
      <c r="AU152" s="99"/>
      <c r="AV152" s="99"/>
      <c r="AW152" s="99"/>
      <c r="AX152" s="99"/>
      <c r="AY152" s="99"/>
      <c r="AZ152" s="99"/>
    </row>
    <row r="153" spans="1:52" x14ac:dyDescent="0.25">
      <c r="AG153" s="100"/>
      <c r="AH153" s="99"/>
      <c r="AI153" s="99"/>
      <c r="AJ153" s="99"/>
      <c r="AK153" s="99"/>
      <c r="AL153" s="99"/>
      <c r="AM153" s="99"/>
      <c r="AN153" s="99"/>
      <c r="AO153" s="99"/>
      <c r="AP153" s="99"/>
      <c r="AQ153" s="99"/>
      <c r="AR153" s="103"/>
      <c r="AS153" s="103"/>
      <c r="AT153" s="99"/>
      <c r="AU153" s="99"/>
      <c r="AV153" s="99"/>
      <c r="AW153" s="99"/>
      <c r="AX153" s="99"/>
      <c r="AY153" s="99"/>
      <c r="AZ153" s="99"/>
    </row>
    <row r="154" spans="1:52" ht="15.75" customHeight="1" x14ac:dyDescent="0.25">
      <c r="AG154" s="100"/>
      <c r="AH154" s="99"/>
      <c r="AI154" s="99"/>
      <c r="AJ154" s="99"/>
      <c r="AK154" s="99"/>
      <c r="AL154" s="99"/>
      <c r="AM154" s="99"/>
      <c r="AN154" s="99"/>
      <c r="AO154" s="99"/>
      <c r="AP154" s="99"/>
      <c r="AQ154" s="99"/>
      <c r="AR154" s="103"/>
      <c r="AS154" s="103"/>
      <c r="AT154" s="99"/>
      <c r="AU154" s="99"/>
      <c r="AV154" s="99"/>
      <c r="AW154" s="99"/>
      <c r="AX154" s="99"/>
      <c r="AY154" s="99"/>
      <c r="AZ154" s="99"/>
    </row>
    <row r="155" spans="1:52" x14ac:dyDescent="0.25">
      <c r="AG155" s="100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103"/>
      <c r="AS155" s="103"/>
      <c r="AT155" s="99"/>
      <c r="AU155" s="99"/>
      <c r="AV155" s="99"/>
      <c r="AW155" s="99"/>
      <c r="AX155" s="99"/>
      <c r="AY155" s="99"/>
      <c r="AZ155" s="99"/>
    </row>
    <row r="156" spans="1:52" x14ac:dyDescent="0.25">
      <c r="AG156" s="100"/>
      <c r="AH156" s="99"/>
      <c r="AI156" s="99"/>
      <c r="AJ156" s="99"/>
      <c r="AK156" s="99"/>
      <c r="AL156" s="99"/>
      <c r="AM156" s="99"/>
      <c r="AN156" s="99"/>
      <c r="AO156" s="99"/>
      <c r="AP156" s="99"/>
      <c r="AQ156" s="99"/>
      <c r="AR156" s="103"/>
      <c r="AS156" s="103"/>
      <c r="AT156" s="99"/>
      <c r="AU156" s="99"/>
      <c r="AV156" s="99"/>
      <c r="AW156" s="99"/>
      <c r="AX156" s="99"/>
      <c r="AY156" s="99"/>
      <c r="AZ156" s="99"/>
    </row>
    <row r="157" spans="1:52" x14ac:dyDescent="0.25">
      <c r="AG157" s="100"/>
      <c r="AH157" s="99"/>
      <c r="AI157" s="99"/>
      <c r="AJ157" s="99"/>
      <c r="AK157" s="99"/>
      <c r="AL157" s="99"/>
      <c r="AM157" s="99"/>
      <c r="AN157" s="99"/>
      <c r="AO157" s="99"/>
      <c r="AP157" s="99"/>
      <c r="AQ157" s="99"/>
      <c r="AR157" s="103"/>
      <c r="AS157" s="103"/>
      <c r="AT157" s="99"/>
      <c r="AU157" s="99"/>
      <c r="AV157" s="99"/>
      <c r="AW157" s="99"/>
      <c r="AX157" s="99"/>
      <c r="AY157" s="99"/>
      <c r="AZ157" s="99"/>
    </row>
    <row r="158" spans="1:52" x14ac:dyDescent="0.25">
      <c r="AG158" s="100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103"/>
      <c r="AS158" s="103"/>
      <c r="AT158" s="99"/>
      <c r="AU158" s="99"/>
      <c r="AV158" s="99"/>
      <c r="AW158" s="99"/>
      <c r="AX158" s="99"/>
      <c r="AY158" s="99"/>
      <c r="AZ158" s="99"/>
    </row>
    <row r="159" spans="1:52" x14ac:dyDescent="0.25">
      <c r="AG159" s="100"/>
      <c r="AH159" s="99"/>
      <c r="AI159" s="99"/>
      <c r="AJ159" s="99"/>
      <c r="AK159" s="99"/>
      <c r="AL159" s="99"/>
      <c r="AM159" s="99"/>
      <c r="AN159" s="99"/>
      <c r="AO159" s="99"/>
      <c r="AP159" s="99"/>
      <c r="AQ159" s="99"/>
      <c r="AR159" s="103"/>
      <c r="AS159" s="103"/>
      <c r="AT159" s="99"/>
      <c r="AU159" s="99"/>
      <c r="AV159" s="99"/>
      <c r="AW159" s="99"/>
      <c r="AX159" s="99"/>
      <c r="AY159" s="99"/>
      <c r="AZ159" s="99"/>
    </row>
    <row r="160" spans="1:52" x14ac:dyDescent="0.25">
      <c r="AG160" s="100"/>
      <c r="AH160" s="99"/>
      <c r="AI160" s="99"/>
      <c r="AJ160" s="99"/>
      <c r="AK160" s="99"/>
      <c r="AL160" s="99"/>
      <c r="AM160" s="99"/>
      <c r="AN160" s="99"/>
      <c r="AO160" s="99"/>
      <c r="AP160" s="99"/>
      <c r="AQ160" s="99"/>
      <c r="AR160" s="103"/>
      <c r="AS160" s="103"/>
      <c r="AT160" s="99"/>
      <c r="AU160" s="99"/>
      <c r="AV160" s="99"/>
      <c r="AW160" s="99"/>
      <c r="AX160" s="99"/>
      <c r="AY160" s="99"/>
      <c r="AZ160" s="99"/>
    </row>
    <row r="161" spans="33:52" x14ac:dyDescent="0.25">
      <c r="AG161" s="100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103"/>
      <c r="AS161" s="103"/>
      <c r="AT161" s="99"/>
      <c r="AU161" s="99"/>
      <c r="AV161" s="99"/>
      <c r="AW161" s="99"/>
      <c r="AX161" s="99"/>
      <c r="AY161" s="99"/>
      <c r="AZ161" s="99"/>
    </row>
    <row r="162" spans="33:52" x14ac:dyDescent="0.25">
      <c r="AG162" s="100"/>
      <c r="AH162" s="99"/>
      <c r="AI162" s="99"/>
      <c r="AJ162" s="99"/>
      <c r="AK162" s="99"/>
      <c r="AL162" s="99"/>
      <c r="AM162" s="99"/>
      <c r="AN162" s="99"/>
      <c r="AO162" s="99"/>
      <c r="AP162" s="99"/>
      <c r="AQ162" s="99"/>
      <c r="AR162" s="103"/>
      <c r="AS162" s="103"/>
      <c r="AT162" s="99"/>
      <c r="AU162" s="99"/>
      <c r="AV162" s="99"/>
      <c r="AW162" s="99"/>
      <c r="AX162" s="99"/>
      <c r="AY162" s="99"/>
      <c r="AZ162" s="99"/>
    </row>
    <row r="163" spans="33:52" x14ac:dyDescent="0.25">
      <c r="AG163" s="100"/>
      <c r="AH163" s="99"/>
      <c r="AI163" s="99"/>
      <c r="AJ163" s="99"/>
      <c r="AK163" s="99"/>
      <c r="AL163" s="99"/>
      <c r="AM163" s="99"/>
      <c r="AN163" s="99"/>
      <c r="AO163" s="99"/>
      <c r="AP163" s="99"/>
      <c r="AQ163" s="99"/>
      <c r="AR163" s="103"/>
      <c r="AS163" s="103"/>
      <c r="AT163" s="99"/>
      <c r="AU163" s="99"/>
      <c r="AV163" s="99"/>
      <c r="AW163" s="99"/>
      <c r="AX163" s="99"/>
      <c r="AY163" s="99"/>
      <c r="AZ163" s="99"/>
    </row>
    <row r="164" spans="33:52" x14ac:dyDescent="0.25">
      <c r="AG164" s="100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103"/>
      <c r="AS164" s="103"/>
      <c r="AT164" s="99"/>
      <c r="AU164" s="99"/>
      <c r="AV164" s="99"/>
      <c r="AW164" s="99"/>
      <c r="AX164" s="99"/>
      <c r="AY164" s="99"/>
      <c r="AZ164" s="99"/>
    </row>
    <row r="165" spans="33:52" x14ac:dyDescent="0.25">
      <c r="AG165" s="100"/>
      <c r="AH165" s="99"/>
      <c r="AI165" s="99"/>
      <c r="AJ165" s="99"/>
      <c r="AK165" s="99"/>
      <c r="AL165" s="99"/>
      <c r="AM165" s="99"/>
      <c r="AN165" s="99"/>
      <c r="AO165" s="99"/>
      <c r="AP165" s="99"/>
      <c r="AQ165" s="99"/>
      <c r="AR165" s="103"/>
      <c r="AS165" s="103"/>
      <c r="AT165" s="99"/>
      <c r="AU165" s="99"/>
      <c r="AV165" s="99"/>
      <c r="AW165" s="99"/>
      <c r="AX165" s="99"/>
      <c r="AY165" s="99"/>
      <c r="AZ165" s="99"/>
    </row>
    <row r="166" spans="33:52" x14ac:dyDescent="0.25">
      <c r="AG166" s="100"/>
      <c r="AH166" s="99"/>
      <c r="AI166" s="99"/>
      <c r="AJ166" s="99"/>
      <c r="AK166" s="99"/>
      <c r="AL166" s="99"/>
      <c r="AM166" s="99"/>
      <c r="AN166" s="99"/>
      <c r="AO166" s="99"/>
      <c r="AP166" s="99"/>
      <c r="AQ166" s="99"/>
      <c r="AR166" s="103"/>
      <c r="AS166" s="103"/>
      <c r="AT166" s="99"/>
      <c r="AU166" s="99"/>
      <c r="AV166" s="99"/>
      <c r="AW166" s="99"/>
      <c r="AX166" s="99"/>
      <c r="AY166" s="99"/>
      <c r="AZ166" s="99"/>
    </row>
    <row r="167" spans="33:52" x14ac:dyDescent="0.25">
      <c r="AG167" s="100"/>
      <c r="AH167" s="99"/>
      <c r="AI167" s="99"/>
      <c r="AJ167" s="99"/>
      <c r="AK167" s="99"/>
      <c r="AL167" s="99"/>
      <c r="AM167" s="99"/>
      <c r="AN167" s="99"/>
      <c r="AO167" s="99"/>
      <c r="AP167" s="99"/>
      <c r="AQ167" s="99"/>
      <c r="AR167" s="103"/>
      <c r="AS167" s="103"/>
      <c r="AT167" s="99"/>
      <c r="AU167" s="99"/>
      <c r="AV167" s="99"/>
      <c r="AW167" s="99"/>
      <c r="AX167" s="99"/>
      <c r="AY167" s="99"/>
      <c r="AZ167" s="99"/>
    </row>
    <row r="168" spans="33:52" x14ac:dyDescent="0.25">
      <c r="AG168" s="100"/>
      <c r="AH168" s="99"/>
      <c r="AI168" s="99"/>
      <c r="AJ168" s="99"/>
      <c r="AK168" s="99"/>
      <c r="AL168" s="99"/>
      <c r="AM168" s="99"/>
      <c r="AN168" s="99"/>
      <c r="AO168" s="99"/>
      <c r="AP168" s="99"/>
      <c r="AQ168" s="99"/>
      <c r="AR168" s="103"/>
      <c r="AS168" s="103"/>
      <c r="AT168" s="99"/>
      <c r="AU168" s="99"/>
      <c r="AV168" s="99"/>
      <c r="AW168" s="99"/>
      <c r="AX168" s="99"/>
      <c r="AY168" s="99"/>
      <c r="AZ168" s="99"/>
    </row>
  </sheetData>
  <autoFilter ref="A15:I15">
    <sortState ref="A8:J12">
      <sortCondition ref="D6"/>
    </sortState>
  </autoFilter>
  <mergeCells count="70">
    <mergeCell ref="L4:M4"/>
    <mergeCell ref="H1:I1"/>
    <mergeCell ref="A14:A15"/>
    <mergeCell ref="C14:C15"/>
    <mergeCell ref="D14:D15"/>
    <mergeCell ref="E14:E15"/>
    <mergeCell ref="F14:F15"/>
    <mergeCell ref="G14:G15"/>
    <mergeCell ref="H14:H15"/>
    <mergeCell ref="B14:B15"/>
    <mergeCell ref="A2:L2"/>
    <mergeCell ref="B5:L5"/>
    <mergeCell ref="B6:L6"/>
    <mergeCell ref="B7:L7"/>
    <mergeCell ref="J14:K14"/>
    <mergeCell ref="L14:M14"/>
    <mergeCell ref="Q78:R78"/>
    <mergeCell ref="V14:W14"/>
    <mergeCell ref="X14:Y14"/>
    <mergeCell ref="Z14:AA14"/>
    <mergeCell ref="AB14:AC14"/>
    <mergeCell ref="AX14:AY14"/>
    <mergeCell ref="AZ14:BA14"/>
    <mergeCell ref="N14:O14"/>
    <mergeCell ref="P14:Q14"/>
    <mergeCell ref="R14:S14"/>
    <mergeCell ref="T14:U14"/>
    <mergeCell ref="A48:AE48"/>
    <mergeCell ref="AB13:AC13"/>
    <mergeCell ref="AB12:AC12"/>
    <mergeCell ref="B8:D8"/>
    <mergeCell ref="B9:D9"/>
    <mergeCell ref="J12:K12"/>
    <mergeCell ref="J13:K13"/>
    <mergeCell ref="L12:M12"/>
    <mergeCell ref="L13:M13"/>
    <mergeCell ref="N12:O12"/>
    <mergeCell ref="N13:O13"/>
    <mergeCell ref="P12:Q12"/>
    <mergeCell ref="P13:Q13"/>
    <mergeCell ref="Z13:AA13"/>
    <mergeCell ref="A46:AE46"/>
    <mergeCell ref="A44:AE44"/>
    <mergeCell ref="A61:AE61"/>
    <mergeCell ref="A57:AE57"/>
    <mergeCell ref="A55:AE55"/>
    <mergeCell ref="A53:AE53"/>
    <mergeCell ref="A51:AE51"/>
    <mergeCell ref="X13:Y13"/>
    <mergeCell ref="X12:Y12"/>
    <mergeCell ref="Z12:AA12"/>
    <mergeCell ref="A20:AE20"/>
    <mergeCell ref="A17:AE17"/>
    <mergeCell ref="R13:S13"/>
    <mergeCell ref="R12:S12"/>
    <mergeCell ref="T13:U13"/>
    <mergeCell ref="T12:U12"/>
    <mergeCell ref="V12:W12"/>
    <mergeCell ref="V13:W13"/>
    <mergeCell ref="A42:AE42"/>
    <mergeCell ref="A40:AE40"/>
    <mergeCell ref="A38:AE38"/>
    <mergeCell ref="A36:AE36"/>
    <mergeCell ref="A34:AE34"/>
    <mergeCell ref="A22:AE22"/>
    <mergeCell ref="A32:AE32"/>
    <mergeCell ref="A30:AE30"/>
    <mergeCell ref="A28:AE28"/>
    <mergeCell ref="A26:AE26"/>
    <mergeCell ref="A24:AE24"/>
  </mergeCells>
  <pageMargins left="0.19685039370078741" right="0.19685039370078741" top="0.39370078740157483" bottom="0.39370078740157483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workbookViewId="0">
      <selection activeCell="J18" sqref="J18"/>
    </sheetView>
  </sheetViews>
  <sheetFormatPr defaultRowHeight="15" x14ac:dyDescent="0.25"/>
  <cols>
    <col min="2" max="2" width="17.85546875" customWidth="1"/>
    <col min="3" max="3" width="21.7109375" customWidth="1"/>
    <col min="4" max="4" width="35.7109375" customWidth="1"/>
    <col min="8" max="8" width="15.28515625" customWidth="1"/>
    <col min="9" max="9" width="12.42578125" customWidth="1"/>
    <col min="10" max="10" width="16.7109375" customWidth="1"/>
  </cols>
  <sheetData>
    <row r="1" spans="1:10" x14ac:dyDescent="0.25">
      <c r="C1" s="181" t="s">
        <v>122</v>
      </c>
      <c r="D1" s="181"/>
      <c r="E1" s="181"/>
    </row>
    <row r="2" spans="1:10" ht="15.75" thickBot="1" x14ac:dyDescent="0.3"/>
    <row r="3" spans="1:10" x14ac:dyDescent="0.25">
      <c r="A3" s="173" t="s">
        <v>3</v>
      </c>
      <c r="B3" s="175" t="s">
        <v>1</v>
      </c>
      <c r="C3" s="175" t="s">
        <v>23</v>
      </c>
      <c r="D3" s="175" t="s">
        <v>6</v>
      </c>
      <c r="E3" s="175" t="s">
        <v>7</v>
      </c>
      <c r="F3" s="175" t="s">
        <v>5</v>
      </c>
      <c r="G3" s="175" t="s">
        <v>2</v>
      </c>
      <c r="H3" s="175" t="s">
        <v>4</v>
      </c>
      <c r="I3" s="180" t="s">
        <v>123</v>
      </c>
      <c r="J3" s="180"/>
    </row>
    <row r="4" spans="1:10" ht="75.75" customHeight="1" x14ac:dyDescent="0.25">
      <c r="A4" s="174"/>
      <c r="B4" s="176"/>
      <c r="C4" s="176"/>
      <c r="D4" s="176"/>
      <c r="E4" s="176"/>
      <c r="F4" s="176"/>
      <c r="G4" s="176"/>
      <c r="H4" s="176"/>
      <c r="I4" s="20" t="s">
        <v>68</v>
      </c>
      <c r="J4" s="20" t="s">
        <v>69</v>
      </c>
    </row>
    <row r="5" spans="1:10" ht="111.75" customHeight="1" x14ac:dyDescent="0.25">
      <c r="A5" s="22">
        <v>10</v>
      </c>
      <c r="B5" s="34"/>
      <c r="C5" s="6" t="s">
        <v>54</v>
      </c>
      <c r="D5" s="130" t="s">
        <v>55</v>
      </c>
      <c r="E5" s="21" t="s">
        <v>8</v>
      </c>
      <c r="F5" s="77">
        <v>10369</v>
      </c>
      <c r="G5" s="5">
        <v>50</v>
      </c>
      <c r="H5" s="25">
        <f t="shared" ref="H5" si="0">G5*F5</f>
        <v>518450</v>
      </c>
      <c r="I5" s="129">
        <v>10000</v>
      </c>
      <c r="J5" s="128">
        <f>I5*G5</f>
        <v>500000</v>
      </c>
    </row>
    <row r="6" spans="1:10" x14ac:dyDescent="0.25">
      <c r="A6" s="67"/>
      <c r="B6" s="67"/>
      <c r="C6" s="67"/>
      <c r="D6" s="68" t="s">
        <v>75</v>
      </c>
      <c r="E6" s="69"/>
      <c r="F6" s="69"/>
      <c r="G6" s="69"/>
      <c r="H6" s="69"/>
      <c r="I6" s="69"/>
      <c r="J6" s="70">
        <f>SUM(J5:J5)</f>
        <v>500000</v>
      </c>
    </row>
    <row r="9" spans="1:10" x14ac:dyDescent="0.25">
      <c r="D9" s="27" t="s">
        <v>10</v>
      </c>
      <c r="E9" s="27"/>
      <c r="I9" s="182" t="s">
        <v>11</v>
      </c>
      <c r="J9" s="182"/>
    </row>
    <row r="10" spans="1:10" x14ac:dyDescent="0.25">
      <c r="D10" s="27"/>
      <c r="E10" s="27"/>
      <c r="I10" s="36"/>
      <c r="J10" s="36"/>
    </row>
    <row r="11" spans="1:10" x14ac:dyDescent="0.25">
      <c r="D11" s="28" t="s">
        <v>12</v>
      </c>
      <c r="E11" s="28"/>
      <c r="I11" s="179" t="s">
        <v>13</v>
      </c>
      <c r="J11" s="179"/>
    </row>
    <row r="12" spans="1:10" x14ac:dyDescent="0.25">
      <c r="D12" s="28"/>
      <c r="E12" s="28"/>
      <c r="I12" s="35"/>
      <c r="J12" s="35"/>
    </row>
    <row r="13" spans="1:10" x14ac:dyDescent="0.25">
      <c r="D13" s="28" t="s">
        <v>14</v>
      </c>
      <c r="E13" s="28"/>
      <c r="I13" s="179" t="s">
        <v>15</v>
      </c>
      <c r="J13" s="179"/>
    </row>
    <row r="14" spans="1:10" x14ac:dyDescent="0.25">
      <c r="D14" s="28"/>
      <c r="E14" s="28"/>
      <c r="I14" s="35"/>
      <c r="J14" s="35"/>
    </row>
    <row r="15" spans="1:10" x14ac:dyDescent="0.25">
      <c r="D15" s="28" t="s">
        <v>16</v>
      </c>
      <c r="E15" s="28"/>
      <c r="I15" s="179" t="s">
        <v>17</v>
      </c>
      <c r="J15" s="179"/>
    </row>
    <row r="16" spans="1:10" x14ac:dyDescent="0.25">
      <c r="D16" s="28"/>
      <c r="E16" s="28"/>
      <c r="F16" s="35"/>
      <c r="G16" s="35"/>
    </row>
    <row r="17" spans="4:10" x14ac:dyDescent="0.25">
      <c r="D17" s="28" t="s">
        <v>18</v>
      </c>
      <c r="E17" s="28"/>
      <c r="I17" s="179" t="s">
        <v>19</v>
      </c>
      <c r="J17" s="179"/>
    </row>
  </sheetData>
  <mergeCells count="15">
    <mergeCell ref="C1:E1"/>
    <mergeCell ref="I9:J9"/>
    <mergeCell ref="I11:J11"/>
    <mergeCell ref="A3:A4"/>
    <mergeCell ref="B3:B4"/>
    <mergeCell ref="C3:C4"/>
    <mergeCell ref="D3:D4"/>
    <mergeCell ref="E3:E4"/>
    <mergeCell ref="F3:F4"/>
    <mergeCell ref="I13:J13"/>
    <mergeCell ref="I15:J15"/>
    <mergeCell ref="I17:J17"/>
    <mergeCell ref="G3:G4"/>
    <mergeCell ref="H3:H4"/>
    <mergeCell ref="I3:J3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workbookViewId="0">
      <selection sqref="A1:J23"/>
    </sheetView>
  </sheetViews>
  <sheetFormatPr defaultRowHeight="15" x14ac:dyDescent="0.25"/>
  <cols>
    <col min="2" max="2" width="17.85546875" customWidth="1"/>
    <col min="4" max="4" width="25.28515625" customWidth="1"/>
    <col min="8" max="8" width="13.7109375" customWidth="1"/>
    <col min="10" max="10" width="14.140625" customWidth="1"/>
  </cols>
  <sheetData>
    <row r="2" spans="1:10" x14ac:dyDescent="0.25">
      <c r="D2" s="181" t="s">
        <v>124</v>
      </c>
      <c r="E2" s="181"/>
      <c r="F2" s="181"/>
    </row>
    <row r="3" spans="1:10" ht="15.75" thickBot="1" x14ac:dyDescent="0.3"/>
    <row r="4" spans="1:10" x14ac:dyDescent="0.25">
      <c r="A4" s="185" t="s">
        <v>3</v>
      </c>
      <c r="B4" s="183" t="s">
        <v>1</v>
      </c>
      <c r="C4" s="183" t="s">
        <v>23</v>
      </c>
      <c r="D4" s="183" t="s">
        <v>6</v>
      </c>
      <c r="E4" s="183" t="s">
        <v>7</v>
      </c>
      <c r="F4" s="183" t="s">
        <v>5</v>
      </c>
      <c r="G4" s="183" t="s">
        <v>2</v>
      </c>
      <c r="H4" s="183" t="s">
        <v>4</v>
      </c>
      <c r="I4" s="180" t="s">
        <v>106</v>
      </c>
      <c r="J4" s="180"/>
    </row>
    <row r="5" spans="1:10" ht="33.75" customHeight="1" x14ac:dyDescent="0.25">
      <c r="A5" s="186"/>
      <c r="B5" s="184"/>
      <c r="C5" s="184"/>
      <c r="D5" s="184"/>
      <c r="E5" s="184"/>
      <c r="F5" s="184"/>
      <c r="G5" s="184"/>
      <c r="H5" s="184"/>
      <c r="I5" s="20" t="s">
        <v>68</v>
      </c>
      <c r="J5" s="20" t="s">
        <v>69</v>
      </c>
    </row>
    <row r="6" spans="1:10" ht="39" x14ac:dyDescent="0.25">
      <c r="A6" s="22">
        <v>13</v>
      </c>
      <c r="B6" s="34"/>
      <c r="C6" s="79" t="s">
        <v>64</v>
      </c>
      <c r="D6" s="80" t="s">
        <v>91</v>
      </c>
      <c r="E6" s="81" t="s">
        <v>67</v>
      </c>
      <c r="F6" s="24">
        <v>1500</v>
      </c>
      <c r="G6" s="5">
        <v>150</v>
      </c>
      <c r="H6" s="25">
        <f>G6*F6</f>
        <v>225000</v>
      </c>
      <c r="I6" s="127">
        <v>749.6</v>
      </c>
      <c r="J6" s="128">
        <f>I6*G6</f>
        <v>112440</v>
      </c>
    </row>
    <row r="7" spans="1:10" x14ac:dyDescent="0.25">
      <c r="A7" s="67"/>
      <c r="B7" s="67"/>
      <c r="C7" s="67"/>
      <c r="D7" s="68" t="s">
        <v>75</v>
      </c>
      <c r="E7" s="69"/>
      <c r="F7" s="69"/>
      <c r="G7" s="69"/>
      <c r="H7" s="69"/>
      <c r="I7" s="69"/>
      <c r="J7" s="70">
        <f>SUM(J6)</f>
        <v>112440</v>
      </c>
    </row>
    <row r="11" spans="1:10" x14ac:dyDescent="0.25">
      <c r="D11" s="27" t="s">
        <v>10</v>
      </c>
      <c r="E11" s="27"/>
      <c r="I11" s="182" t="s">
        <v>11</v>
      </c>
      <c r="J11" s="182"/>
    </row>
    <row r="12" spans="1:10" x14ac:dyDescent="0.25">
      <c r="D12" s="27"/>
      <c r="E12" s="27"/>
      <c r="I12" s="36"/>
      <c r="J12" s="36"/>
    </row>
    <row r="13" spans="1:10" x14ac:dyDescent="0.25">
      <c r="D13" s="28" t="s">
        <v>12</v>
      </c>
      <c r="E13" s="28"/>
      <c r="I13" s="179" t="s">
        <v>13</v>
      </c>
      <c r="J13" s="179"/>
    </row>
    <row r="14" spans="1:10" x14ac:dyDescent="0.25">
      <c r="D14" s="28"/>
      <c r="E14" s="28"/>
      <c r="I14" s="35"/>
      <c r="J14" s="35"/>
    </row>
    <row r="15" spans="1:10" x14ac:dyDescent="0.25">
      <c r="D15" s="28" t="s">
        <v>14</v>
      </c>
      <c r="E15" s="28"/>
      <c r="I15" s="179" t="s">
        <v>15</v>
      </c>
      <c r="J15" s="179"/>
    </row>
    <row r="16" spans="1:10" x14ac:dyDescent="0.25">
      <c r="D16" s="28"/>
      <c r="E16" s="28"/>
      <c r="I16" s="35"/>
      <c r="J16" s="35"/>
    </row>
    <row r="17" spans="4:10" x14ac:dyDescent="0.25">
      <c r="D17" s="28" t="s">
        <v>16</v>
      </c>
      <c r="E17" s="28"/>
      <c r="I17" s="179" t="s">
        <v>17</v>
      </c>
      <c r="J17" s="179"/>
    </row>
    <row r="18" spans="4:10" x14ac:dyDescent="0.25">
      <c r="D18" s="28"/>
      <c r="E18" s="28"/>
      <c r="F18" s="35"/>
      <c r="G18" s="35"/>
    </row>
    <row r="19" spans="4:10" x14ac:dyDescent="0.25">
      <c r="D19" s="28" t="s">
        <v>18</v>
      </c>
      <c r="E19" s="28"/>
      <c r="I19" s="179" t="s">
        <v>19</v>
      </c>
      <c r="J19" s="179"/>
    </row>
  </sheetData>
  <mergeCells count="15">
    <mergeCell ref="D2:F2"/>
    <mergeCell ref="I11:J11"/>
    <mergeCell ref="I13:J13"/>
    <mergeCell ref="A4:A5"/>
    <mergeCell ref="B4:B5"/>
    <mergeCell ref="C4:C5"/>
    <mergeCell ref="D4:D5"/>
    <mergeCell ref="E4:E5"/>
    <mergeCell ref="F4:F5"/>
    <mergeCell ref="I15:J15"/>
    <mergeCell ref="I17:J17"/>
    <mergeCell ref="I19:J19"/>
    <mergeCell ref="G4:G5"/>
    <mergeCell ref="H4:H5"/>
    <mergeCell ref="I4:J4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sqref="A1:J19"/>
    </sheetView>
  </sheetViews>
  <sheetFormatPr defaultRowHeight="15" x14ac:dyDescent="0.25"/>
  <cols>
    <col min="3" max="3" width="21.85546875" customWidth="1"/>
    <col min="4" max="4" width="55.140625" customWidth="1"/>
    <col min="6" max="6" width="15.140625" customWidth="1"/>
    <col min="8" max="8" width="16.42578125" customWidth="1"/>
    <col min="10" max="10" width="18.5703125" customWidth="1"/>
  </cols>
  <sheetData>
    <row r="2" spans="1:10" x14ac:dyDescent="0.25">
      <c r="C2" s="181" t="s">
        <v>125</v>
      </c>
      <c r="D2" s="181"/>
      <c r="E2" s="181"/>
    </row>
    <row r="3" spans="1:10" ht="15.75" thickBot="1" x14ac:dyDescent="0.3"/>
    <row r="4" spans="1:10" x14ac:dyDescent="0.25">
      <c r="A4" s="173" t="s">
        <v>3</v>
      </c>
      <c r="B4" s="175" t="s">
        <v>1</v>
      </c>
      <c r="C4" s="175" t="s">
        <v>23</v>
      </c>
      <c r="D4" s="175" t="s">
        <v>6</v>
      </c>
      <c r="E4" s="175" t="s">
        <v>7</v>
      </c>
      <c r="F4" s="175" t="s">
        <v>5</v>
      </c>
      <c r="G4" s="175" t="s">
        <v>2</v>
      </c>
      <c r="H4" s="175" t="s">
        <v>4</v>
      </c>
      <c r="I4" s="187" t="s">
        <v>107</v>
      </c>
      <c r="J4" s="187"/>
    </row>
    <row r="5" spans="1:10" ht="25.5" x14ac:dyDescent="0.25">
      <c r="A5" s="174"/>
      <c r="B5" s="176"/>
      <c r="C5" s="176"/>
      <c r="D5" s="176"/>
      <c r="E5" s="176"/>
      <c r="F5" s="176"/>
      <c r="G5" s="176"/>
      <c r="H5" s="176"/>
      <c r="I5" s="37" t="s">
        <v>68</v>
      </c>
      <c r="J5" s="37" t="s">
        <v>69</v>
      </c>
    </row>
    <row r="6" spans="1:10" ht="39" x14ac:dyDescent="0.25">
      <c r="A6" s="22">
        <v>14</v>
      </c>
      <c r="B6" s="34"/>
      <c r="C6" s="79" t="s">
        <v>62</v>
      </c>
      <c r="D6" s="80" t="s">
        <v>63</v>
      </c>
      <c r="E6" s="81" t="s">
        <v>9</v>
      </c>
      <c r="F6" s="25">
        <v>462</v>
      </c>
      <c r="G6" s="8">
        <v>50</v>
      </c>
      <c r="H6" s="25">
        <f>G6*F6</f>
        <v>23100</v>
      </c>
      <c r="I6" s="127">
        <v>425</v>
      </c>
      <c r="J6" s="128">
        <f t="shared" ref="J6" si="0">I6*G6</f>
        <v>21250</v>
      </c>
    </row>
    <row r="7" spans="1:10" x14ac:dyDescent="0.25">
      <c r="A7" s="67"/>
      <c r="B7" s="67"/>
      <c r="C7" s="68" t="s">
        <v>75</v>
      </c>
      <c r="D7" s="67"/>
      <c r="E7" s="67"/>
      <c r="F7" s="67"/>
      <c r="G7" s="67"/>
      <c r="H7" s="67"/>
      <c r="I7" s="67"/>
      <c r="J7" s="70">
        <f>SUM(J6:J6)</f>
        <v>21250</v>
      </c>
    </row>
    <row r="10" spans="1:10" x14ac:dyDescent="0.25">
      <c r="D10" s="27" t="s">
        <v>10</v>
      </c>
      <c r="E10" s="27"/>
      <c r="I10" s="182" t="s">
        <v>11</v>
      </c>
      <c r="J10" s="182"/>
    </row>
    <row r="11" spans="1:10" x14ac:dyDescent="0.25">
      <c r="D11" s="27"/>
      <c r="E11" s="27"/>
      <c r="I11" s="36"/>
      <c r="J11" s="36"/>
    </row>
    <row r="12" spans="1:10" x14ac:dyDescent="0.25">
      <c r="D12" s="28" t="s">
        <v>12</v>
      </c>
      <c r="E12" s="28"/>
      <c r="I12" s="179" t="s">
        <v>13</v>
      </c>
      <c r="J12" s="179"/>
    </row>
    <row r="13" spans="1:10" x14ac:dyDescent="0.25">
      <c r="D13" s="28"/>
      <c r="E13" s="28"/>
      <c r="I13" s="35"/>
      <c r="J13" s="35"/>
    </row>
    <row r="14" spans="1:10" x14ac:dyDescent="0.25">
      <c r="D14" s="28" t="s">
        <v>14</v>
      </c>
      <c r="E14" s="28"/>
      <c r="I14" s="179" t="s">
        <v>15</v>
      </c>
      <c r="J14" s="179"/>
    </row>
    <row r="15" spans="1:10" x14ac:dyDescent="0.25">
      <c r="D15" s="28"/>
      <c r="E15" s="28"/>
      <c r="I15" s="35"/>
      <c r="J15" s="35"/>
    </row>
    <row r="16" spans="1:10" x14ac:dyDescent="0.25">
      <c r="D16" s="28" t="s">
        <v>16</v>
      </c>
      <c r="E16" s="28"/>
      <c r="I16" s="179" t="s">
        <v>17</v>
      </c>
      <c r="J16" s="179"/>
    </row>
    <row r="17" spans="4:10" x14ac:dyDescent="0.25">
      <c r="D17" s="28"/>
      <c r="E17" s="28"/>
      <c r="F17" s="35"/>
      <c r="G17" s="35"/>
    </row>
    <row r="18" spans="4:10" x14ac:dyDescent="0.25">
      <c r="D18" s="28" t="s">
        <v>18</v>
      </c>
      <c r="E18" s="28"/>
      <c r="I18" s="179" t="s">
        <v>19</v>
      </c>
      <c r="J18" s="179"/>
    </row>
  </sheetData>
  <mergeCells count="15">
    <mergeCell ref="C2:E2"/>
    <mergeCell ref="I10:J10"/>
    <mergeCell ref="I12:J12"/>
    <mergeCell ref="A4:A5"/>
    <mergeCell ref="B4:B5"/>
    <mergeCell ref="C4:C5"/>
    <mergeCell ref="D4:D5"/>
    <mergeCell ref="E4:E5"/>
    <mergeCell ref="F4:F5"/>
    <mergeCell ref="I14:J14"/>
    <mergeCell ref="I16:J16"/>
    <mergeCell ref="I18:J18"/>
    <mergeCell ref="G4:G5"/>
    <mergeCell ref="H4:H5"/>
    <mergeCell ref="I4:J4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J21"/>
    </sheetView>
  </sheetViews>
  <sheetFormatPr defaultRowHeight="15" x14ac:dyDescent="0.25"/>
  <cols>
    <col min="3" max="3" width="23.7109375" customWidth="1"/>
    <col min="4" max="4" width="33.28515625" customWidth="1"/>
    <col min="9" max="9" width="9.5703125" bestFit="1" customWidth="1"/>
    <col min="10" max="10" width="13.85546875" customWidth="1"/>
  </cols>
  <sheetData>
    <row r="1" spans="1:10" x14ac:dyDescent="0.25">
      <c r="C1" s="181" t="s">
        <v>126</v>
      </c>
      <c r="D1" s="181"/>
      <c r="E1" s="181"/>
    </row>
    <row r="2" spans="1:10" ht="15.75" thickBot="1" x14ac:dyDescent="0.3"/>
    <row r="3" spans="1:10" x14ac:dyDescent="0.25">
      <c r="A3" s="173" t="s">
        <v>3</v>
      </c>
      <c r="B3" s="175" t="s">
        <v>1</v>
      </c>
      <c r="C3" s="175" t="s">
        <v>23</v>
      </c>
      <c r="D3" s="175" t="s">
        <v>6</v>
      </c>
      <c r="E3" s="175" t="s">
        <v>7</v>
      </c>
      <c r="F3" s="175" t="s">
        <v>5</v>
      </c>
      <c r="G3" s="175" t="s">
        <v>2</v>
      </c>
      <c r="H3" s="175" t="s">
        <v>4</v>
      </c>
      <c r="I3" s="180" t="s">
        <v>70</v>
      </c>
      <c r="J3" s="180"/>
    </row>
    <row r="4" spans="1:10" x14ac:dyDescent="0.25">
      <c r="A4" s="174"/>
      <c r="B4" s="176"/>
      <c r="C4" s="176"/>
      <c r="D4" s="176"/>
      <c r="E4" s="176"/>
      <c r="F4" s="176"/>
      <c r="G4" s="176"/>
      <c r="H4" s="176"/>
      <c r="I4" s="20" t="s">
        <v>68</v>
      </c>
      <c r="J4" s="20" t="s">
        <v>69</v>
      </c>
    </row>
    <row r="5" spans="1:10" ht="26.25" x14ac:dyDescent="0.25">
      <c r="A5" s="22">
        <v>15</v>
      </c>
      <c r="B5" s="34"/>
      <c r="C5" s="79" t="s">
        <v>65</v>
      </c>
      <c r="D5" s="80" t="s">
        <v>66</v>
      </c>
      <c r="E5" s="81" t="s">
        <v>9</v>
      </c>
      <c r="F5" s="24">
        <v>6500</v>
      </c>
      <c r="G5" s="5">
        <v>15</v>
      </c>
      <c r="H5" s="25">
        <f>G5*F5</f>
        <v>97500</v>
      </c>
      <c r="I5" s="131">
        <v>4215</v>
      </c>
      <c r="J5" s="132">
        <f>I5*G5</f>
        <v>63225</v>
      </c>
    </row>
    <row r="6" spans="1:10" x14ac:dyDescent="0.25">
      <c r="A6" s="67"/>
      <c r="B6" s="67"/>
      <c r="C6" s="68" t="s">
        <v>75</v>
      </c>
      <c r="D6" s="67"/>
      <c r="E6" s="67"/>
      <c r="F6" s="67"/>
      <c r="G6" s="67"/>
      <c r="H6" s="67"/>
      <c r="I6" s="67"/>
      <c r="J6" s="70">
        <f>SUM(J5:J5)</f>
        <v>63225</v>
      </c>
    </row>
    <row r="8" spans="1:10" x14ac:dyDescent="0.25">
      <c r="C8" s="27" t="s">
        <v>10</v>
      </c>
      <c r="D8" s="27"/>
      <c r="H8" s="182" t="s">
        <v>11</v>
      </c>
      <c r="I8" s="182"/>
    </row>
    <row r="9" spans="1:10" x14ac:dyDescent="0.25">
      <c r="C9" s="27"/>
      <c r="D9" s="27"/>
      <c r="H9" s="36"/>
      <c r="I9" s="36"/>
    </row>
    <row r="10" spans="1:10" x14ac:dyDescent="0.25">
      <c r="C10" s="28" t="s">
        <v>12</v>
      </c>
      <c r="D10" s="28"/>
      <c r="H10" s="179" t="s">
        <v>13</v>
      </c>
      <c r="I10" s="179"/>
    </row>
    <row r="11" spans="1:10" x14ac:dyDescent="0.25">
      <c r="C11" s="28"/>
      <c r="D11" s="28"/>
      <c r="H11" s="35"/>
      <c r="I11" s="35"/>
    </row>
    <row r="12" spans="1:10" x14ac:dyDescent="0.25">
      <c r="C12" s="28" t="s">
        <v>14</v>
      </c>
      <c r="D12" s="28"/>
      <c r="H12" s="179" t="s">
        <v>15</v>
      </c>
      <c r="I12" s="179"/>
    </row>
    <row r="13" spans="1:10" x14ac:dyDescent="0.25">
      <c r="C13" s="28"/>
      <c r="D13" s="28"/>
      <c r="H13" s="35"/>
      <c r="I13" s="35"/>
    </row>
    <row r="14" spans="1:10" x14ac:dyDescent="0.25">
      <c r="C14" s="28" t="s">
        <v>16</v>
      </c>
      <c r="D14" s="28"/>
      <c r="H14" s="179" t="s">
        <v>17</v>
      </c>
      <c r="I14" s="179"/>
    </row>
    <row r="15" spans="1:10" x14ac:dyDescent="0.25">
      <c r="C15" s="28"/>
      <c r="D15" s="28"/>
      <c r="E15" s="35"/>
      <c r="F15" s="35"/>
    </row>
    <row r="16" spans="1:10" x14ac:dyDescent="0.25">
      <c r="C16" s="28" t="s">
        <v>18</v>
      </c>
      <c r="D16" s="28"/>
      <c r="H16" s="179" t="s">
        <v>19</v>
      </c>
      <c r="I16" s="179"/>
    </row>
  </sheetData>
  <mergeCells count="15">
    <mergeCell ref="C1:E1"/>
    <mergeCell ref="H8:I8"/>
    <mergeCell ref="H10:I10"/>
    <mergeCell ref="A3:A4"/>
    <mergeCell ref="B3:B4"/>
    <mergeCell ref="C3:C4"/>
    <mergeCell ref="D3:D4"/>
    <mergeCell ref="E3:E4"/>
    <mergeCell ref="F3:F4"/>
    <mergeCell ref="H12:I12"/>
    <mergeCell ref="H14:I14"/>
    <mergeCell ref="H16:I16"/>
    <mergeCell ref="G3:G4"/>
    <mergeCell ref="H3:H4"/>
    <mergeCell ref="I3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20"/>
    </sheetView>
  </sheetViews>
  <sheetFormatPr defaultRowHeight="15" x14ac:dyDescent="0.25"/>
  <cols>
    <col min="2" max="2" width="16.5703125" customWidth="1"/>
    <col min="3" max="3" width="18" customWidth="1"/>
    <col min="4" max="4" width="22.5703125" customWidth="1"/>
    <col min="6" max="6" width="13" customWidth="1"/>
    <col min="8" max="8" width="13.28515625" customWidth="1"/>
    <col min="10" max="10" width="15.7109375" customWidth="1"/>
  </cols>
  <sheetData>
    <row r="1" spans="1:10" x14ac:dyDescent="0.25">
      <c r="C1" s="181" t="s">
        <v>121</v>
      </c>
      <c r="D1" s="181"/>
      <c r="E1" s="181"/>
      <c r="F1" s="181"/>
      <c r="G1" s="181"/>
      <c r="H1" s="181"/>
    </row>
    <row r="2" spans="1:10" ht="15.75" thickBot="1" x14ac:dyDescent="0.3"/>
    <row r="3" spans="1:10" x14ac:dyDescent="0.25">
      <c r="A3" s="173" t="s">
        <v>3</v>
      </c>
      <c r="B3" s="175" t="s">
        <v>1</v>
      </c>
      <c r="C3" s="175" t="s">
        <v>23</v>
      </c>
      <c r="D3" s="175" t="s">
        <v>6</v>
      </c>
      <c r="E3" s="175" t="s">
        <v>7</v>
      </c>
      <c r="F3" s="175" t="s">
        <v>5</v>
      </c>
      <c r="G3" s="175" t="s">
        <v>2</v>
      </c>
      <c r="H3" s="175" t="s">
        <v>4</v>
      </c>
      <c r="I3" s="180" t="s">
        <v>103</v>
      </c>
      <c r="J3" s="180"/>
    </row>
    <row r="4" spans="1:10" ht="52.5" customHeight="1" x14ac:dyDescent="0.25">
      <c r="A4" s="174"/>
      <c r="B4" s="176"/>
      <c r="C4" s="176"/>
      <c r="D4" s="176"/>
      <c r="E4" s="176"/>
      <c r="F4" s="176"/>
      <c r="G4" s="176"/>
      <c r="H4" s="176"/>
      <c r="I4" s="20" t="s">
        <v>68</v>
      </c>
      <c r="J4" s="20" t="s">
        <v>69</v>
      </c>
    </row>
    <row r="5" spans="1:10" ht="26.25" x14ac:dyDescent="0.25">
      <c r="A5" s="22">
        <v>16</v>
      </c>
      <c r="B5" s="34"/>
      <c r="C5" s="79" t="s">
        <v>92</v>
      </c>
      <c r="D5" s="82" t="s">
        <v>93</v>
      </c>
      <c r="E5" s="81" t="s">
        <v>94</v>
      </c>
      <c r="F5" s="24">
        <v>52.1</v>
      </c>
      <c r="G5" s="5">
        <v>8000</v>
      </c>
      <c r="H5" s="25">
        <f t="shared" ref="H5" si="0">G5*F5</f>
        <v>416800</v>
      </c>
      <c r="I5" s="31">
        <v>38.700000000000003</v>
      </c>
      <c r="J5" s="32">
        <f t="shared" ref="J5" si="1">I5*G5</f>
        <v>309600</v>
      </c>
    </row>
    <row r="6" spans="1:10" x14ac:dyDescent="0.25">
      <c r="A6" s="67"/>
      <c r="B6" s="67"/>
      <c r="C6" s="68" t="s">
        <v>75</v>
      </c>
      <c r="D6" s="69"/>
      <c r="E6" s="69"/>
      <c r="F6" s="69"/>
      <c r="G6" s="69"/>
      <c r="H6" s="69"/>
      <c r="I6" s="69"/>
      <c r="J6" s="70">
        <f>SUM(J5:J5)</f>
        <v>309600</v>
      </c>
    </row>
    <row r="10" spans="1:10" x14ac:dyDescent="0.25">
      <c r="C10" s="27" t="s">
        <v>10</v>
      </c>
      <c r="D10" s="27"/>
      <c r="H10" s="182" t="s">
        <v>11</v>
      </c>
      <c r="I10" s="182"/>
    </row>
    <row r="11" spans="1:10" x14ac:dyDescent="0.25">
      <c r="C11" s="27"/>
      <c r="D11" s="27"/>
      <c r="H11" s="36"/>
      <c r="I11" s="36"/>
    </row>
    <row r="12" spans="1:10" x14ac:dyDescent="0.25">
      <c r="C12" s="28" t="s">
        <v>12</v>
      </c>
      <c r="D12" s="28"/>
      <c r="H12" s="179" t="s">
        <v>13</v>
      </c>
      <c r="I12" s="179"/>
    </row>
    <row r="13" spans="1:10" x14ac:dyDescent="0.25">
      <c r="C13" s="28"/>
      <c r="D13" s="28"/>
      <c r="H13" s="35"/>
      <c r="I13" s="35"/>
    </row>
    <row r="14" spans="1:10" x14ac:dyDescent="0.25">
      <c r="C14" s="28" t="s">
        <v>14</v>
      </c>
      <c r="D14" s="28"/>
      <c r="H14" s="179" t="s">
        <v>15</v>
      </c>
      <c r="I14" s="179"/>
    </row>
    <row r="15" spans="1:10" x14ac:dyDescent="0.25">
      <c r="C15" s="28"/>
      <c r="D15" s="28"/>
      <c r="H15" s="35"/>
      <c r="I15" s="35"/>
    </row>
    <row r="16" spans="1:10" x14ac:dyDescent="0.25">
      <c r="C16" s="28" t="s">
        <v>16</v>
      </c>
      <c r="D16" s="28"/>
      <c r="H16" s="179" t="s">
        <v>17</v>
      </c>
      <c r="I16" s="179"/>
    </row>
    <row r="17" spans="3:9" x14ac:dyDescent="0.25">
      <c r="C17" s="28"/>
      <c r="D17" s="28"/>
      <c r="E17" s="35"/>
      <c r="F17" s="35"/>
    </row>
    <row r="18" spans="3:9" x14ac:dyDescent="0.25">
      <c r="C18" s="28" t="s">
        <v>18</v>
      </c>
      <c r="D18" s="28"/>
      <c r="H18" s="179" t="s">
        <v>19</v>
      </c>
      <c r="I18" s="179"/>
    </row>
  </sheetData>
  <mergeCells count="15">
    <mergeCell ref="A3:A4"/>
    <mergeCell ref="B3:B4"/>
    <mergeCell ref="C3:C4"/>
    <mergeCell ref="D3:D4"/>
    <mergeCell ref="E3:E4"/>
    <mergeCell ref="H16:I16"/>
    <mergeCell ref="C1:H1"/>
    <mergeCell ref="H18:I18"/>
    <mergeCell ref="G3:G4"/>
    <mergeCell ref="H3:H4"/>
    <mergeCell ref="I3:J3"/>
    <mergeCell ref="H10:I10"/>
    <mergeCell ref="H12:I12"/>
    <mergeCell ref="H14:I14"/>
    <mergeCell ref="F3:F4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N47" sqref="N47"/>
    </sheetView>
  </sheetViews>
  <sheetFormatPr defaultRowHeight="15" x14ac:dyDescent="0.25"/>
  <cols>
    <col min="3" max="3" width="21.28515625" customWidth="1"/>
    <col min="4" max="4" width="28" customWidth="1"/>
    <col min="8" max="8" width="18.140625" customWidth="1"/>
    <col min="9" max="9" width="10.42578125" bestFit="1" customWidth="1"/>
    <col min="10" max="10" width="16.42578125" customWidth="1"/>
  </cols>
  <sheetData>
    <row r="1" spans="1:10" x14ac:dyDescent="0.25">
      <c r="C1" s="181" t="s">
        <v>127</v>
      </c>
      <c r="D1" s="181"/>
      <c r="E1" s="181"/>
    </row>
    <row r="2" spans="1:10" ht="15.75" thickBot="1" x14ac:dyDescent="0.3"/>
    <row r="3" spans="1:10" x14ac:dyDescent="0.25">
      <c r="A3" s="173" t="s">
        <v>3</v>
      </c>
      <c r="B3" s="175" t="s">
        <v>1</v>
      </c>
      <c r="C3" s="175" t="s">
        <v>23</v>
      </c>
      <c r="D3" s="175" t="s">
        <v>6</v>
      </c>
      <c r="E3" s="175" t="s">
        <v>7</v>
      </c>
      <c r="F3" s="175" t="s">
        <v>5</v>
      </c>
      <c r="G3" s="175" t="s">
        <v>2</v>
      </c>
      <c r="H3" s="175" t="s">
        <v>4</v>
      </c>
      <c r="I3" s="180" t="s">
        <v>104</v>
      </c>
      <c r="J3" s="180"/>
    </row>
    <row r="4" spans="1:10" x14ac:dyDescent="0.25">
      <c r="A4" s="174"/>
      <c r="B4" s="176"/>
      <c r="C4" s="176"/>
      <c r="D4" s="176"/>
      <c r="E4" s="176"/>
      <c r="F4" s="176"/>
      <c r="G4" s="176"/>
      <c r="H4" s="176"/>
      <c r="I4" s="20" t="s">
        <v>68</v>
      </c>
      <c r="J4" s="20" t="s">
        <v>69</v>
      </c>
    </row>
    <row r="5" spans="1:10" ht="38.25" x14ac:dyDescent="0.25">
      <c r="A5" s="22">
        <v>17</v>
      </c>
      <c r="B5" s="34"/>
      <c r="C5" s="79" t="s">
        <v>95</v>
      </c>
      <c r="D5" s="79" t="s">
        <v>95</v>
      </c>
      <c r="E5" s="81" t="s">
        <v>8</v>
      </c>
      <c r="F5" s="77">
        <v>8282.5</v>
      </c>
      <c r="G5" s="5">
        <v>60</v>
      </c>
      <c r="H5" s="25">
        <f t="shared" ref="H5:H9" si="0">G5*F5</f>
        <v>496950</v>
      </c>
      <c r="I5" s="129">
        <v>8078</v>
      </c>
      <c r="J5" s="128">
        <f>I5*G5</f>
        <v>484680</v>
      </c>
    </row>
    <row r="6" spans="1:10" ht="25.5" x14ac:dyDescent="0.25">
      <c r="A6" s="22">
        <v>18</v>
      </c>
      <c r="B6" s="34"/>
      <c r="C6" s="79" t="s">
        <v>96</v>
      </c>
      <c r="D6" s="79" t="s">
        <v>96</v>
      </c>
      <c r="E6" s="81" t="s">
        <v>9</v>
      </c>
      <c r="F6" s="24">
        <v>16250</v>
      </c>
      <c r="G6" s="5">
        <v>1</v>
      </c>
      <c r="H6" s="25">
        <f t="shared" si="0"/>
        <v>16250</v>
      </c>
      <c r="I6" s="129">
        <v>15620</v>
      </c>
      <c r="J6" s="128">
        <f t="shared" ref="J6:J9" si="1">I6*G6</f>
        <v>15620</v>
      </c>
    </row>
    <row r="7" spans="1:10" x14ac:dyDescent="0.25">
      <c r="A7" s="116">
        <v>19</v>
      </c>
      <c r="B7" s="74"/>
      <c r="C7" s="79" t="s">
        <v>97</v>
      </c>
      <c r="D7" s="79" t="s">
        <v>97</v>
      </c>
      <c r="E7" s="81" t="s">
        <v>98</v>
      </c>
      <c r="F7" s="24">
        <v>78.5</v>
      </c>
      <c r="G7" s="5">
        <v>50</v>
      </c>
      <c r="H7" s="25">
        <f t="shared" si="0"/>
        <v>3925</v>
      </c>
      <c r="I7" s="129">
        <v>77.5</v>
      </c>
      <c r="J7" s="128">
        <f t="shared" si="1"/>
        <v>3875</v>
      </c>
    </row>
    <row r="8" spans="1:10" ht="76.5" x14ac:dyDescent="0.25">
      <c r="A8" s="116">
        <v>20</v>
      </c>
      <c r="B8" s="74"/>
      <c r="C8" s="79" t="s">
        <v>99</v>
      </c>
      <c r="D8" s="79" t="s">
        <v>100</v>
      </c>
      <c r="E8" s="81" t="s">
        <v>9</v>
      </c>
      <c r="F8" s="24">
        <v>26000</v>
      </c>
      <c r="G8" s="5">
        <v>2</v>
      </c>
      <c r="H8" s="25">
        <f t="shared" si="0"/>
        <v>52000</v>
      </c>
      <c r="I8" s="129">
        <v>20200</v>
      </c>
      <c r="J8" s="128">
        <f t="shared" si="1"/>
        <v>40400</v>
      </c>
    </row>
    <row r="9" spans="1:10" ht="127.5" x14ac:dyDescent="0.25">
      <c r="A9" s="116">
        <v>21</v>
      </c>
      <c r="B9" s="74"/>
      <c r="C9" s="79" t="s">
        <v>101</v>
      </c>
      <c r="D9" s="79" t="s">
        <v>102</v>
      </c>
      <c r="E9" s="81" t="s">
        <v>9</v>
      </c>
      <c r="F9" s="24">
        <v>12600</v>
      </c>
      <c r="G9" s="5">
        <v>2</v>
      </c>
      <c r="H9" s="25">
        <f t="shared" si="0"/>
        <v>25200</v>
      </c>
      <c r="I9" s="129">
        <v>8000</v>
      </c>
      <c r="J9" s="128">
        <f t="shared" si="1"/>
        <v>16000</v>
      </c>
    </row>
    <row r="10" spans="1:10" x14ac:dyDescent="0.25">
      <c r="A10" s="67"/>
      <c r="B10" s="67"/>
      <c r="C10" s="68" t="s">
        <v>75</v>
      </c>
      <c r="D10" s="69"/>
      <c r="E10" s="69"/>
      <c r="F10" s="69"/>
      <c r="G10" s="69"/>
      <c r="H10" s="69"/>
      <c r="I10" s="69"/>
      <c r="J10" s="70">
        <f>SUM(J5:J9)</f>
        <v>560575</v>
      </c>
    </row>
    <row r="13" spans="1:10" x14ac:dyDescent="0.25">
      <c r="C13" s="27" t="s">
        <v>10</v>
      </c>
      <c r="D13" s="27"/>
      <c r="H13" s="182" t="s">
        <v>11</v>
      </c>
      <c r="I13" s="182"/>
    </row>
    <row r="14" spans="1:10" x14ac:dyDescent="0.25">
      <c r="C14" s="27"/>
      <c r="D14" s="27"/>
      <c r="H14" s="36"/>
      <c r="I14" s="36"/>
    </row>
    <row r="15" spans="1:10" x14ac:dyDescent="0.25">
      <c r="C15" s="28" t="s">
        <v>12</v>
      </c>
      <c r="D15" s="28"/>
      <c r="H15" s="179" t="s">
        <v>13</v>
      </c>
      <c r="I15" s="179"/>
    </row>
    <row r="16" spans="1:10" x14ac:dyDescent="0.25">
      <c r="C16" s="28"/>
      <c r="D16" s="28"/>
      <c r="H16" s="35"/>
      <c r="I16" s="35"/>
    </row>
    <row r="17" spans="3:9" x14ac:dyDescent="0.25">
      <c r="C17" s="28" t="s">
        <v>14</v>
      </c>
      <c r="D17" s="28"/>
      <c r="H17" s="179" t="s">
        <v>15</v>
      </c>
      <c r="I17" s="179"/>
    </row>
    <row r="18" spans="3:9" x14ac:dyDescent="0.25">
      <c r="C18" s="28"/>
      <c r="D18" s="28"/>
      <c r="H18" s="35"/>
      <c r="I18" s="35"/>
    </row>
    <row r="19" spans="3:9" x14ac:dyDescent="0.25">
      <c r="C19" s="28" t="s">
        <v>16</v>
      </c>
      <c r="D19" s="28"/>
      <c r="H19" s="179" t="s">
        <v>17</v>
      </c>
      <c r="I19" s="179"/>
    </row>
    <row r="20" spans="3:9" x14ac:dyDescent="0.25">
      <c r="C20" s="28"/>
      <c r="D20" s="28"/>
      <c r="E20" s="35"/>
      <c r="F20" s="35"/>
    </row>
    <row r="21" spans="3:9" x14ac:dyDescent="0.25">
      <c r="C21" s="28" t="s">
        <v>18</v>
      </c>
      <c r="D21" s="28"/>
      <c r="H21" s="179" t="s">
        <v>19</v>
      </c>
      <c r="I21" s="179"/>
    </row>
  </sheetData>
  <mergeCells count="15">
    <mergeCell ref="C1:E1"/>
    <mergeCell ref="H13:I13"/>
    <mergeCell ref="H15:I15"/>
    <mergeCell ref="A3:A4"/>
    <mergeCell ref="B3:B4"/>
    <mergeCell ref="C3:C4"/>
    <mergeCell ref="D3:D4"/>
    <mergeCell ref="E3:E4"/>
    <mergeCell ref="F3:F4"/>
    <mergeCell ref="H17:I17"/>
    <mergeCell ref="H19:I19"/>
    <mergeCell ref="H21:I21"/>
    <mergeCell ref="G3:G4"/>
    <mergeCell ref="H3:H4"/>
    <mergeCell ref="I3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topLeftCell="A13" workbookViewId="0">
      <selection activeCell="C16" sqref="C16"/>
    </sheetView>
  </sheetViews>
  <sheetFormatPr defaultRowHeight="15" x14ac:dyDescent="0.25"/>
  <cols>
    <col min="2" max="2" width="16.42578125" customWidth="1"/>
    <col min="3" max="3" width="21.5703125" customWidth="1"/>
    <col min="4" max="4" width="44.28515625" customWidth="1"/>
    <col min="6" max="6" width="13.5703125" customWidth="1"/>
    <col min="7" max="7" width="12.28515625" customWidth="1"/>
    <col min="8" max="8" width="14.5703125" customWidth="1"/>
  </cols>
  <sheetData>
    <row r="2" spans="1:8" x14ac:dyDescent="0.25">
      <c r="C2" t="s">
        <v>128</v>
      </c>
    </row>
    <row r="3" spans="1:8" ht="15.75" thickBot="1" x14ac:dyDescent="0.3"/>
    <row r="4" spans="1:8" x14ac:dyDescent="0.25">
      <c r="A4" s="173" t="s">
        <v>3</v>
      </c>
      <c r="B4" s="175" t="s">
        <v>1</v>
      </c>
      <c r="C4" s="175" t="s">
        <v>23</v>
      </c>
      <c r="D4" s="175" t="s">
        <v>6</v>
      </c>
      <c r="E4" s="175" t="s">
        <v>7</v>
      </c>
      <c r="F4" s="175" t="s">
        <v>5</v>
      </c>
      <c r="G4" s="175" t="s">
        <v>2</v>
      </c>
      <c r="H4" s="175" t="s">
        <v>4</v>
      </c>
    </row>
    <row r="5" spans="1:8" ht="79.5" customHeight="1" x14ac:dyDescent="0.25">
      <c r="A5" s="174"/>
      <c r="B5" s="176"/>
      <c r="C5" s="176"/>
      <c r="D5" s="176"/>
      <c r="E5" s="176"/>
      <c r="F5" s="176"/>
      <c r="G5" s="176"/>
      <c r="H5" s="176"/>
    </row>
    <row r="6" spans="1:8" ht="63.75" x14ac:dyDescent="0.25">
      <c r="A6" s="22">
        <v>1</v>
      </c>
      <c r="B6" s="74"/>
      <c r="C6" s="6" t="s">
        <v>21</v>
      </c>
      <c r="D6" s="6" t="s">
        <v>29</v>
      </c>
      <c r="E6" s="21" t="s">
        <v>8</v>
      </c>
      <c r="F6" s="24">
        <v>1108.9000000000001</v>
      </c>
      <c r="G6" s="5">
        <v>50</v>
      </c>
      <c r="H6" s="25">
        <f t="shared" ref="H6:H14" si="0">G6*F6</f>
        <v>55445.000000000007</v>
      </c>
    </row>
    <row r="7" spans="1:8" x14ac:dyDescent="0.25">
      <c r="A7" s="22">
        <v>2</v>
      </c>
      <c r="B7" s="74" t="s">
        <v>27</v>
      </c>
      <c r="C7" s="6" t="s">
        <v>26</v>
      </c>
      <c r="D7" s="76" t="s">
        <v>60</v>
      </c>
      <c r="E7" s="21" t="s">
        <v>8</v>
      </c>
      <c r="F7" s="24">
        <v>850</v>
      </c>
      <c r="G7" s="5">
        <v>6</v>
      </c>
      <c r="H7" s="25">
        <f t="shared" si="0"/>
        <v>5100</v>
      </c>
    </row>
    <row r="8" spans="1:8" ht="76.5" x14ac:dyDescent="0.25">
      <c r="A8" s="22">
        <v>3</v>
      </c>
      <c r="B8" s="74" t="s">
        <v>31</v>
      </c>
      <c r="C8" s="6" t="s">
        <v>30</v>
      </c>
      <c r="D8" s="6" t="s">
        <v>32</v>
      </c>
      <c r="E8" s="21" t="s">
        <v>8</v>
      </c>
      <c r="F8" s="24">
        <v>90</v>
      </c>
      <c r="G8" s="5">
        <v>480</v>
      </c>
      <c r="H8" s="25">
        <f t="shared" si="0"/>
        <v>43200</v>
      </c>
    </row>
    <row r="9" spans="1:8" ht="26.25" x14ac:dyDescent="0.25">
      <c r="A9" s="22">
        <v>4</v>
      </c>
      <c r="B9" s="74" t="s">
        <v>33</v>
      </c>
      <c r="C9" s="6" t="s">
        <v>61</v>
      </c>
      <c r="D9" s="26" t="s">
        <v>34</v>
      </c>
      <c r="E9" s="74" t="s">
        <v>28</v>
      </c>
      <c r="F9" s="25">
        <v>400</v>
      </c>
      <c r="G9" s="8">
        <v>20</v>
      </c>
      <c r="H9" s="25">
        <f t="shared" si="0"/>
        <v>8000</v>
      </c>
    </row>
    <row r="10" spans="1:8" x14ac:dyDescent="0.25">
      <c r="A10" s="22">
        <v>5</v>
      </c>
      <c r="B10" s="74" t="s">
        <v>39</v>
      </c>
      <c r="C10" s="6" t="s">
        <v>38</v>
      </c>
      <c r="D10" s="26" t="s">
        <v>40</v>
      </c>
      <c r="E10" s="21" t="s">
        <v>8</v>
      </c>
      <c r="F10" s="77">
        <v>347.6</v>
      </c>
      <c r="G10" s="5">
        <v>20</v>
      </c>
      <c r="H10" s="25">
        <f t="shared" si="0"/>
        <v>6952</v>
      </c>
    </row>
    <row r="11" spans="1:8" ht="39" x14ac:dyDescent="0.25">
      <c r="A11" s="22">
        <v>6</v>
      </c>
      <c r="B11" s="74"/>
      <c r="C11" s="6" t="s">
        <v>45</v>
      </c>
      <c r="D11" s="26" t="s">
        <v>47</v>
      </c>
      <c r="E11" s="21" t="s">
        <v>8</v>
      </c>
      <c r="F11" s="77">
        <v>1666.75</v>
      </c>
      <c r="G11" s="5">
        <v>20</v>
      </c>
      <c r="H11" s="25">
        <f t="shared" si="0"/>
        <v>33335</v>
      </c>
    </row>
    <row r="12" spans="1:8" ht="26.25" x14ac:dyDescent="0.25">
      <c r="A12" s="22">
        <v>7</v>
      </c>
      <c r="B12" s="12" t="s">
        <v>48</v>
      </c>
      <c r="C12" s="12" t="s">
        <v>48</v>
      </c>
      <c r="D12" s="26" t="s">
        <v>49</v>
      </c>
      <c r="E12" s="21" t="s">
        <v>8</v>
      </c>
      <c r="F12" s="77">
        <v>21.2</v>
      </c>
      <c r="G12" s="5">
        <v>120</v>
      </c>
      <c r="H12" s="25">
        <f t="shared" si="0"/>
        <v>2544</v>
      </c>
    </row>
    <row r="13" spans="1:8" ht="39" x14ac:dyDescent="0.25">
      <c r="A13" s="22">
        <v>8</v>
      </c>
      <c r="B13" s="74"/>
      <c r="C13" s="6" t="s">
        <v>50</v>
      </c>
      <c r="D13" s="26" t="s">
        <v>46</v>
      </c>
      <c r="E13" s="21" t="s">
        <v>8</v>
      </c>
      <c r="F13" s="77">
        <v>1333.2</v>
      </c>
      <c r="G13" s="5">
        <v>10</v>
      </c>
      <c r="H13" s="25">
        <f t="shared" si="0"/>
        <v>13332</v>
      </c>
    </row>
    <row r="14" spans="1:8" ht="39" x14ac:dyDescent="0.25">
      <c r="A14" s="22">
        <v>9</v>
      </c>
      <c r="B14" s="74" t="s">
        <v>52</v>
      </c>
      <c r="C14" s="6" t="s">
        <v>51</v>
      </c>
      <c r="D14" s="26" t="s">
        <v>53</v>
      </c>
      <c r="E14" s="21" t="s">
        <v>8</v>
      </c>
      <c r="F14" s="77">
        <v>1150</v>
      </c>
      <c r="G14" s="5">
        <v>10</v>
      </c>
      <c r="H14" s="25">
        <f t="shared" si="0"/>
        <v>11500</v>
      </c>
    </row>
    <row r="15" spans="1:8" ht="26.25" x14ac:dyDescent="0.25">
      <c r="A15" s="22">
        <v>11</v>
      </c>
      <c r="B15" s="78" t="s">
        <v>57</v>
      </c>
      <c r="C15" s="79" t="s">
        <v>56</v>
      </c>
      <c r="D15" s="80" t="s">
        <v>58</v>
      </c>
      <c r="E15" s="81" t="s">
        <v>28</v>
      </c>
      <c r="F15" s="77">
        <v>56</v>
      </c>
      <c r="G15" s="5">
        <v>24</v>
      </c>
      <c r="H15" s="25">
        <f>G15*F15</f>
        <v>1344</v>
      </c>
    </row>
    <row r="16" spans="1:8" ht="160.5" customHeight="1" x14ac:dyDescent="0.25">
      <c r="A16" s="22">
        <v>12</v>
      </c>
      <c r="B16" s="74"/>
      <c r="C16" s="79" t="s">
        <v>89</v>
      </c>
      <c r="D16" s="80" t="s">
        <v>90</v>
      </c>
      <c r="E16" s="81" t="s">
        <v>8</v>
      </c>
      <c r="F16" s="24">
        <v>89</v>
      </c>
      <c r="G16" s="5">
        <v>150</v>
      </c>
      <c r="H16" s="25">
        <f>G16*F16</f>
        <v>13350</v>
      </c>
    </row>
    <row r="17" spans="1:9" x14ac:dyDescent="0.25">
      <c r="A17" s="67"/>
      <c r="B17" s="67"/>
      <c r="C17" s="68" t="s">
        <v>75</v>
      </c>
      <c r="D17" s="67"/>
      <c r="E17" s="67"/>
      <c r="F17" s="67"/>
      <c r="G17" s="67"/>
      <c r="H17" s="70">
        <f>SUM(H6:H16)</f>
        <v>194102</v>
      </c>
    </row>
    <row r="20" spans="1:9" x14ac:dyDescent="0.25">
      <c r="C20" s="27" t="s">
        <v>10</v>
      </c>
      <c r="D20" s="27"/>
      <c r="H20" s="182" t="s">
        <v>11</v>
      </c>
      <c r="I20" s="182"/>
    </row>
    <row r="21" spans="1:9" x14ac:dyDescent="0.25">
      <c r="C21" s="27"/>
      <c r="D21" s="27"/>
      <c r="H21" s="36"/>
      <c r="I21" s="36"/>
    </row>
    <row r="22" spans="1:9" x14ac:dyDescent="0.25">
      <c r="C22" s="28" t="s">
        <v>12</v>
      </c>
      <c r="D22" s="28"/>
      <c r="H22" s="179" t="s">
        <v>13</v>
      </c>
      <c r="I22" s="179"/>
    </row>
    <row r="23" spans="1:9" x14ac:dyDescent="0.25">
      <c r="C23" s="28"/>
      <c r="D23" s="28"/>
      <c r="H23" s="35"/>
      <c r="I23" s="35"/>
    </row>
    <row r="24" spans="1:9" x14ac:dyDescent="0.25">
      <c r="C24" s="28" t="s">
        <v>14</v>
      </c>
      <c r="D24" s="28"/>
      <c r="H24" s="179" t="s">
        <v>15</v>
      </c>
      <c r="I24" s="179"/>
    </row>
    <row r="25" spans="1:9" x14ac:dyDescent="0.25">
      <c r="C25" s="28"/>
      <c r="D25" s="28"/>
      <c r="H25" s="35"/>
      <c r="I25" s="35"/>
    </row>
    <row r="26" spans="1:9" x14ac:dyDescent="0.25">
      <c r="C26" s="28" t="s">
        <v>16</v>
      </c>
      <c r="D26" s="28"/>
      <c r="H26" s="179" t="s">
        <v>17</v>
      </c>
      <c r="I26" s="179"/>
    </row>
    <row r="27" spans="1:9" x14ac:dyDescent="0.25">
      <c r="C27" s="28"/>
      <c r="D27" s="28"/>
      <c r="E27" s="35"/>
      <c r="F27" s="35"/>
    </row>
    <row r="28" spans="1:9" x14ac:dyDescent="0.25">
      <c r="C28" s="28" t="s">
        <v>18</v>
      </c>
      <c r="D28" s="28"/>
      <c r="H28" s="179" t="s">
        <v>19</v>
      </c>
      <c r="I28" s="179"/>
    </row>
  </sheetData>
  <mergeCells count="13">
    <mergeCell ref="F4:F5"/>
    <mergeCell ref="A4:A5"/>
    <mergeCell ref="B4:B5"/>
    <mergeCell ref="C4:C5"/>
    <mergeCell ref="D4:D5"/>
    <mergeCell ref="E4:E5"/>
    <mergeCell ref="H28:I28"/>
    <mergeCell ref="G4:G5"/>
    <mergeCell ref="H4:H5"/>
    <mergeCell ref="H20:I20"/>
    <mergeCell ref="H22:I22"/>
    <mergeCell ref="H24:I24"/>
    <mergeCell ref="H26:I2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к объявлению</vt:lpstr>
      <vt:lpstr>ТОО "КФК Медсервис Плюс"</vt:lpstr>
      <vt:lpstr>ТОО "Import MT"</vt:lpstr>
      <vt:lpstr>ИП "Малика"</vt:lpstr>
      <vt:lpstr>ТОО "БО-НА"</vt:lpstr>
      <vt:lpstr>ТОО "MediPack"</vt:lpstr>
      <vt:lpstr>ТОО АИМ Плюс</vt:lpstr>
      <vt:lpstr>Лист8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Zhalgas</dc:creator>
  <cp:lastModifiedBy>Пользователь</cp:lastModifiedBy>
  <cp:lastPrinted>2018-05-04T06:58:30Z</cp:lastPrinted>
  <dcterms:created xsi:type="dcterms:W3CDTF">2015-08-10T05:29:16Z</dcterms:created>
  <dcterms:modified xsi:type="dcterms:W3CDTF">2018-05-04T07:01:44Z</dcterms:modified>
</cp:coreProperties>
</file>